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alance Sheet" sheetId="1" r:id="rId1"/>
    <sheet name="Profit &amp; Loss." sheetId="2" r:id="rId2"/>
    <sheet name="Limited Review Report" sheetId="3" r:id="rId3"/>
  </sheets>
  <definedNames>
    <definedName name="_xlnm.Print_Area" localSheetId="0">'Balance Sheet'!$C$1:$E$73</definedName>
    <definedName name="_xlnm.Print_Area" localSheetId="1">'Profit &amp; Loss.'!$A$1:$H$65</definedName>
  </definedNames>
  <calcPr fullCalcOnLoad="1"/>
</workbook>
</file>

<file path=xl/sharedStrings.xml><?xml version="1.0" encoding="utf-8"?>
<sst xmlns="http://schemas.openxmlformats.org/spreadsheetml/2006/main" count="161" uniqueCount="142">
  <si>
    <t>Particulars</t>
  </si>
  <si>
    <t>I</t>
  </si>
  <si>
    <t>Revenue from operations</t>
  </si>
  <si>
    <t>II</t>
  </si>
  <si>
    <t>Other income</t>
  </si>
  <si>
    <t>III</t>
  </si>
  <si>
    <t>Total Revenue (I + II)</t>
  </si>
  <si>
    <t>IV</t>
  </si>
  <si>
    <t>Expenses:</t>
  </si>
  <si>
    <t>Cost of materials consumed</t>
  </si>
  <si>
    <t>Purchases of Stock-in-Trade</t>
  </si>
  <si>
    <t xml:space="preserve">Employee benefits expense </t>
  </si>
  <si>
    <t>Finance costs</t>
  </si>
  <si>
    <t>Depreciation and amortization expense</t>
  </si>
  <si>
    <t>Other expenses</t>
  </si>
  <si>
    <t>Total expenses</t>
  </si>
  <si>
    <t>V</t>
  </si>
  <si>
    <t>Exceptional items</t>
  </si>
  <si>
    <t>IX</t>
  </si>
  <si>
    <t>X</t>
  </si>
  <si>
    <t>Tax expense:</t>
  </si>
  <si>
    <t>(1) Current tax</t>
  </si>
  <si>
    <t>(2) Deferred tax</t>
  </si>
  <si>
    <t>XI</t>
  </si>
  <si>
    <t>XII</t>
  </si>
  <si>
    <t>XIII</t>
  </si>
  <si>
    <t>XIV</t>
  </si>
  <si>
    <t>XV</t>
  </si>
  <si>
    <t>(1) Basic</t>
  </si>
  <si>
    <t>(2) Diluted</t>
  </si>
  <si>
    <t>Quarter Ended</t>
  </si>
  <si>
    <t>Audited</t>
  </si>
  <si>
    <t>Unaudited</t>
  </si>
  <si>
    <t>(a) Inventories</t>
  </si>
  <si>
    <t>(i) Investments</t>
  </si>
  <si>
    <t>(iii) Cash and cash equivalents</t>
  </si>
  <si>
    <t>(v) Loans</t>
  </si>
  <si>
    <t>(vi) Others (to be specified)</t>
  </si>
  <si>
    <t>(c) Current Tax Assets (Net)</t>
  </si>
  <si>
    <t>Total Assets</t>
  </si>
  <si>
    <t>EQUITY AND LIABILITIES</t>
  </si>
  <si>
    <t>Equity</t>
  </si>
  <si>
    <t>(b) Other Equity</t>
  </si>
  <si>
    <t>LIABILITIES</t>
  </si>
  <si>
    <t>Non-current liabilities</t>
  </si>
  <si>
    <t>(a) Financial Liabilities</t>
  </si>
  <si>
    <t>(i) Borrowings</t>
  </si>
  <si>
    <t>(b) Provisions</t>
  </si>
  <si>
    <t>(c) Provisions</t>
  </si>
  <si>
    <t>(d) Current Tax Liabilities (Net)</t>
  </si>
  <si>
    <t>VII</t>
  </si>
  <si>
    <t>VIII</t>
  </si>
  <si>
    <t>Profit before exceptional and extraordinary items and tax (III - IV)</t>
  </si>
  <si>
    <t>NOTES :-</t>
  </si>
  <si>
    <t>Place : Hyderabad</t>
  </si>
  <si>
    <t>VI</t>
  </si>
  <si>
    <t>The previous period figures are regrouped / rearranged wherever necessary.</t>
  </si>
  <si>
    <t>For and on behalf of the Board</t>
  </si>
  <si>
    <t>(Y.Nayudamma)</t>
  </si>
  <si>
    <t>Managing Director</t>
  </si>
  <si>
    <t>DIN : 00377721</t>
  </si>
  <si>
    <t>PHYTO CHEM (INDIA) LIMITED</t>
  </si>
  <si>
    <t>CIN : L24110TG1989PLC009500</t>
  </si>
  <si>
    <t>Corporate Office : No.8-3-229/23, First Floor, Thaherville,</t>
  </si>
  <si>
    <t>Tel : 040-23557712 / 23557713, Fax : 040-23557714.</t>
  </si>
  <si>
    <t>Email: info@phytochemindia.com, Website: www.phytochemindia.com</t>
  </si>
  <si>
    <t>Registered Office : Survey No.628, Temple Street, Bonthapally-502313,</t>
  </si>
  <si>
    <t>Rs. in Lakhs</t>
  </si>
  <si>
    <t>30-06-2017</t>
  </si>
  <si>
    <t>(iv) Bank balances other than (iii) above</t>
  </si>
  <si>
    <t xml:space="preserve">Changes in inventories of finished goods                         work-in-progress and Stock-in-Trade
 </t>
  </si>
  <si>
    <t>30-09-2017</t>
  </si>
  <si>
    <t>30-09-2016</t>
  </si>
  <si>
    <t>Power and Fuel</t>
  </si>
  <si>
    <t>Excise Duty</t>
  </si>
  <si>
    <t>Date  : 13-12-2017</t>
  </si>
  <si>
    <t>Half Year Ended</t>
  </si>
  <si>
    <t xml:space="preserve">Year Ended </t>
  </si>
  <si>
    <t>31-03-2017</t>
  </si>
  <si>
    <t>Extraordinary Items</t>
  </si>
  <si>
    <t>Profit before tax (VII-VIII)</t>
  </si>
  <si>
    <t>Net Profit for the period (IX - X)</t>
  </si>
  <si>
    <t>Other Comprehensive Income (Net of Tax)</t>
  </si>
  <si>
    <t>Paid up Equity Share Capital (Face value of Rs.10.00 each)</t>
  </si>
  <si>
    <t>Earnings per equity share: - In Rs. (Not annualised)</t>
  </si>
  <si>
    <t>Statement of Standalone Unaudited Financial Results for  the Quarter and Half year ended  30-09-2017</t>
  </si>
  <si>
    <t>Gummadidala Mandal,  Sangareddy District, Telangana.</t>
  </si>
  <si>
    <t>A.</t>
  </si>
  <si>
    <t>B.</t>
  </si>
  <si>
    <t>ASSETS</t>
  </si>
  <si>
    <t xml:space="preserve">(a)  Property, Plant and Equipment </t>
  </si>
  <si>
    <t>(iii) Others</t>
  </si>
  <si>
    <t>Sub- Total - Non Current Assets</t>
  </si>
  <si>
    <t>Sub- Total - Current Assets</t>
  </si>
  <si>
    <t>Total Equity</t>
  </si>
  <si>
    <t>Total Non- Current Liabilities</t>
  </si>
  <si>
    <t>Total - Current Liabilities</t>
  </si>
  <si>
    <t xml:space="preserve"> Non-Current Assets</t>
  </si>
  <si>
    <t>(j) Other Non-Current Assets</t>
  </si>
  <si>
    <t>(I) Deferred Tax Assets (net)</t>
  </si>
  <si>
    <t>(d) Other Current Assets</t>
  </si>
  <si>
    <t>(ii) Trade Receivables</t>
  </si>
  <si>
    <t>(c) Financial Assets</t>
  </si>
  <si>
    <t>(b) Capital Work in Progress</t>
  </si>
  <si>
    <t>Current Assets</t>
  </si>
  <si>
    <t>(b) Financial Assets</t>
  </si>
  <si>
    <t>(a) Equity Share Capital</t>
  </si>
  <si>
    <t>(ii) Trade Payables</t>
  </si>
  <si>
    <t>(c) Deferred Tax Liabilities (Net)</t>
  </si>
  <si>
    <t>(d) Other Non-Current Liabilities</t>
  </si>
  <si>
    <t>(iii) Other Financial Liabilities</t>
  </si>
  <si>
    <t>The above Unaudited Financial Results reviewed in the Audit Committee were approved and taken on record by the Board of Directors at their Meeting held on 13th December, 2017.</t>
  </si>
  <si>
    <t>Description</t>
  </si>
  <si>
    <t>Quarter ended September 30,2016</t>
  </si>
  <si>
    <t>Half year ended September 30,2016</t>
  </si>
  <si>
    <t>Net Profit / (Loss) as per previous GAAP (Indian GAAP)</t>
  </si>
  <si>
    <t>Comprehensive Income (Net of Tax)</t>
  </si>
  <si>
    <t>Total Comprehensive Income/ (Loss)for the period</t>
  </si>
  <si>
    <t xml:space="preserve">Yousufguda Check post,  Hyderabad - 500 045, Telangana. </t>
  </si>
  <si>
    <t xml:space="preserve">Profit before extraordinary items and tax(V-VI)                     </t>
  </si>
  <si>
    <t>The Company operates mainly in one segment i.e., Manufacturing and Marketing of Pesticide Formulations and small way in real estate activity. There are no transactions of real estate activity during the quarter ended 30-09-2017. As at 30th September, 2017, the Company has deployed Rs.96.79 Lakhs in Real Estate activity and the rest of amount is deployed in Pesticides activity only.</t>
  </si>
  <si>
    <t>The reconciliation of net profit as reported under previous General Accepted Accounting Principles (previous GAAP)and as per IND AS for the corresponding quarter and half year ended 30th September,2016 is given bellow.</t>
  </si>
  <si>
    <t>Total Comprehensive Income (Net of Tax) for the period (XI+XII)                                                               Comprising Profit / (Loss) for the period (after tax) and Other comprehensive Income.</t>
  </si>
  <si>
    <t>Reserves excluding revaluation reserves as per Balance Sheet of previous accounting year.</t>
  </si>
  <si>
    <t>Statement of Assets and Liabilities- Standalone as at 30-09-2017</t>
  </si>
  <si>
    <t>Total Equity &amp; Liabilities</t>
  </si>
  <si>
    <t>(b) Other Current Liabilities</t>
  </si>
  <si>
    <t>Current Liabilities</t>
  </si>
  <si>
    <t>(iii)Other Financial Liabilities (other than those specified in item (b), to be specified)</t>
  </si>
  <si>
    <t xml:space="preserve">As at Half Year ended 30-09-2017 (Unaudited) </t>
  </si>
  <si>
    <t xml:space="preserve">As at Year ended 31-03-2017 (Audited) </t>
  </si>
  <si>
    <t xml:space="preserve">                        CIN : L24110TG1989PLC009500</t>
  </si>
  <si>
    <t xml:space="preserve">                     PHYTO CHEM (INDIA) LIMITED</t>
  </si>
  <si>
    <t xml:space="preserve">                               Gummadidala Mandal, Sangareddy District, Telangana.</t>
  </si>
  <si>
    <t xml:space="preserve">                               Corporate Office : No.8-3-229/23, First Floor, Thaherville,</t>
  </si>
  <si>
    <t xml:space="preserve">                               Yousufguda Check post,  Hyderabad - 500 045, Telangana. </t>
  </si>
  <si>
    <t xml:space="preserve">                               Tel : 040-23557712 / 23557713, Fax : 040-23557714.</t>
  </si>
  <si>
    <t xml:space="preserve">                                   Registered Office : Survey No.628, Temple Street, Bonthapally-502313,</t>
  </si>
  <si>
    <t xml:space="preserve">                                       Email: info@phytochemindia.com,Website:www.phytochemindia.com</t>
  </si>
  <si>
    <t>XVI</t>
  </si>
  <si>
    <t>The financial results for the quarter and half year ended September 30,2017 have been prepared in accordance with the Companies (Indian Accounting Standards) Rules,2015 (IND AS) as per section 133 of the Companies Act,2013 and other applicable accounting policies and practice. Accordingly, the figures for the quarter and half year ended September30, 2016 have been restated as per the IND AS  to make it comparable with quarter and haly year ended September 30th, 2017.With effect from April 1st, 2017, the Company has first time adopted IND AS with transition date of April 1st ,2016.</t>
  </si>
  <si>
    <t>The Statutory Auditors of the Company have carried out a limited review of the Financial Results as per regulation 33 of SEBI (LODR) Regulations, 2015. The IND AS Compliant corresponding figures of the  previous year have not been subjected to review. However, the Companies management has exercised due diligence to ensure that such financial results provide a true and fare view.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</si>
</sst>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409]dddd\,\ mmmm\ dd\,\ yyyy"/>
    <numFmt numFmtId="166" formatCode="[$-409]h:mm:ss\ AM/PM"/>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 #,##0.000_);_(* \(#,##0.000\);_(* &quot;-&quot;??_);_(@_)"/>
    <numFmt numFmtId="173" formatCode="_(* #,##0.0000_);_(* \(#,##0.0000\);_(* &quot;-&quot;??_);_(@_)"/>
    <numFmt numFmtId="174" formatCode="0.000"/>
  </numFmts>
  <fonts count="57">
    <font>
      <sz val="11"/>
      <color theme="1"/>
      <name val="Calibri"/>
      <family val="2"/>
    </font>
    <font>
      <sz val="11"/>
      <color indexed="8"/>
      <name val="Calibri"/>
      <family val="2"/>
    </font>
    <font>
      <b/>
      <sz val="11"/>
      <color indexed="8"/>
      <name val="Arial"/>
      <family val="2"/>
    </font>
    <font>
      <sz val="10"/>
      <name val="Times New Roman"/>
      <family val="1"/>
    </font>
    <font>
      <b/>
      <sz val="16"/>
      <name val="Arial"/>
      <family val="2"/>
    </font>
    <font>
      <b/>
      <sz val="14"/>
      <name val="Arial"/>
      <family val="2"/>
    </font>
    <font>
      <b/>
      <sz val="12"/>
      <name val="Arial"/>
      <family val="2"/>
    </font>
    <font>
      <sz val="12"/>
      <name val="Times New Roman"/>
      <family val="1"/>
    </font>
    <font>
      <sz val="12"/>
      <name val="Arial"/>
      <family val="2"/>
    </font>
    <font>
      <sz val="10"/>
      <name val="Arial"/>
      <family val="2"/>
    </font>
    <font>
      <b/>
      <sz val="11"/>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sz val="11"/>
      <name val="Calibri"/>
      <family val="2"/>
    </font>
    <font>
      <b/>
      <sz val="12"/>
      <color indexed="8"/>
      <name val="Arial"/>
      <family val="2"/>
    </font>
    <font>
      <b/>
      <sz val="11"/>
      <name val="Calibri"/>
      <family val="2"/>
    </font>
    <font>
      <sz val="14"/>
      <color indexed="8"/>
      <name val="Calibri"/>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sz val="12"/>
      <color theme="1"/>
      <name val="Arial"/>
      <family val="2"/>
    </font>
    <font>
      <b/>
      <sz val="12"/>
      <color theme="1"/>
      <name val="Arial"/>
      <family val="2"/>
    </font>
    <font>
      <sz val="14"/>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style="thin"/>
      <right style="thin"/>
      <top/>
      <bottom style="thin"/>
    </border>
    <border>
      <left/>
      <right style="thin"/>
      <top style="thin"/>
      <bottom style="thin"/>
    </border>
    <border>
      <left style="thin"/>
      <right style="thin"/>
      <top style="thin"/>
      <bottom/>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3" fillId="0" borderId="0" applyNumberFormat="0" applyFill="0" applyBorder="0" applyProtection="0">
      <alignment vertical="top" wrapText="1"/>
    </xf>
    <xf numFmtId="0" fontId="9"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9">
    <xf numFmtId="0" fontId="0" fillId="0" borderId="0" xfId="0" applyFont="1" applyAlignment="1">
      <alignment/>
    </xf>
    <xf numFmtId="0" fontId="51" fillId="0" borderId="10" xfId="0" applyFont="1" applyBorder="1" applyAlignment="1">
      <alignment/>
    </xf>
    <xf numFmtId="0" fontId="0" fillId="0" borderId="0" xfId="0" applyBorder="1" applyAlignment="1">
      <alignment/>
    </xf>
    <xf numFmtId="0" fontId="0" fillId="0" borderId="0" xfId="0" applyAlignment="1">
      <alignment wrapText="1"/>
    </xf>
    <xf numFmtId="0" fontId="51" fillId="0" borderId="10" xfId="0" applyFont="1" applyBorder="1" applyAlignment="1">
      <alignment wrapText="1"/>
    </xf>
    <xf numFmtId="0" fontId="52" fillId="0" borderId="10" xfId="0" applyFont="1" applyBorder="1" applyAlignment="1">
      <alignment wrapText="1"/>
    </xf>
    <xf numFmtId="0" fontId="51" fillId="0" borderId="10" xfId="0" applyFont="1" applyBorder="1" applyAlignment="1">
      <alignment horizontal="left" wrapText="1"/>
    </xf>
    <xf numFmtId="2" fontId="51" fillId="0" borderId="10" xfId="0" applyNumberFormat="1" applyFont="1" applyBorder="1" applyAlignment="1">
      <alignment horizontal="center"/>
    </xf>
    <xf numFmtId="2" fontId="0" fillId="0" borderId="0" xfId="0" applyNumberFormat="1" applyAlignment="1">
      <alignment/>
    </xf>
    <xf numFmtId="0" fontId="51" fillId="0" borderId="10" xfId="0" applyFont="1" applyBorder="1" applyAlignment="1">
      <alignment horizontal="right"/>
    </xf>
    <xf numFmtId="2" fontId="52" fillId="0" borderId="10" xfId="0" applyNumberFormat="1" applyFont="1" applyBorder="1" applyAlignment="1">
      <alignment horizontal="right"/>
    </xf>
    <xf numFmtId="2" fontId="0" fillId="0" borderId="0" xfId="0" applyNumberFormat="1" applyAlignment="1">
      <alignment horizontal="right"/>
    </xf>
    <xf numFmtId="2" fontId="51" fillId="0" borderId="10" xfId="0" applyNumberFormat="1" applyFont="1" applyBorder="1" applyAlignment="1">
      <alignment horizontal="right"/>
    </xf>
    <xf numFmtId="2" fontId="52" fillId="0" borderId="10" xfId="0" applyNumberFormat="1" applyFont="1" applyBorder="1" applyAlignment="1">
      <alignment horizontal="right" wrapText="1"/>
    </xf>
    <xf numFmtId="0" fontId="9" fillId="0" borderId="0" xfId="58" applyFont="1">
      <alignment/>
      <protection/>
    </xf>
    <xf numFmtId="0" fontId="51" fillId="0" borderId="10" xfId="0" applyFont="1" applyBorder="1" applyAlignment="1">
      <alignment vertical="center" wrapText="1"/>
    </xf>
    <xf numFmtId="1" fontId="51" fillId="0" borderId="10" xfId="0" applyNumberFormat="1" applyFont="1" applyBorder="1" applyAlignment="1">
      <alignment horizontal="center" vertical="center"/>
    </xf>
    <xf numFmtId="0" fontId="7" fillId="0" borderId="0" xfId="0" applyFont="1" applyAlignment="1">
      <alignment vertical="top" wrapText="1"/>
    </xf>
    <xf numFmtId="0" fontId="8" fillId="0" borderId="0" xfId="58" applyFont="1" applyBorder="1">
      <alignment/>
      <protection/>
    </xf>
    <xf numFmtId="0" fontId="8" fillId="0" borderId="0" xfId="0" applyFont="1" applyAlignment="1">
      <alignment vertical="top" wrapText="1"/>
    </xf>
    <xf numFmtId="0" fontId="0" fillId="0" borderId="0" xfId="0" applyAlignment="1">
      <alignment vertical="top" wrapText="1"/>
    </xf>
    <xf numFmtId="0" fontId="6" fillId="0" borderId="0" xfId="0" applyFont="1" applyBorder="1" applyAlignment="1" quotePrefix="1">
      <alignment horizontal="left" vertical="top" wrapText="1" indent="1"/>
    </xf>
    <xf numFmtId="0" fontId="6" fillId="0" borderId="0" xfId="0" applyFont="1" applyBorder="1" applyAlignment="1" quotePrefix="1">
      <alignment vertical="top" wrapText="1"/>
    </xf>
    <xf numFmtId="0" fontId="52" fillId="0" borderId="10" xfId="0" applyFont="1" applyBorder="1" applyAlignment="1">
      <alignment horizontal="left" wrapText="1" indent="2"/>
    </xf>
    <xf numFmtId="2" fontId="10" fillId="0" borderId="10" xfId="0" applyNumberFormat="1" applyFont="1" applyBorder="1" applyAlignment="1">
      <alignment vertical="center" wrapText="1"/>
    </xf>
    <xf numFmtId="0" fontId="51" fillId="0" borderId="10" xfId="0" applyFont="1" applyBorder="1" applyAlignment="1">
      <alignment vertical="top" wrapText="1"/>
    </xf>
    <xf numFmtId="2" fontId="51" fillId="0" borderId="10" xfId="0" applyNumberFormat="1" applyFont="1" applyBorder="1" applyAlignment="1">
      <alignment horizontal="center" vertical="center"/>
    </xf>
    <xf numFmtId="0" fontId="53" fillId="0" borderId="10" xfId="0" applyFont="1" applyBorder="1" applyAlignment="1">
      <alignment horizontal="center" wrapText="1"/>
    </xf>
    <xf numFmtId="0" fontId="53" fillId="0" borderId="10" xfId="0" applyFont="1" applyBorder="1" applyAlignment="1">
      <alignment horizontal="left" wrapText="1"/>
    </xf>
    <xf numFmtId="2" fontId="53" fillId="0" borderId="10" xfId="0" applyNumberFormat="1" applyFont="1" applyBorder="1" applyAlignment="1">
      <alignment horizontal="right"/>
    </xf>
    <xf numFmtId="164" fontId="53" fillId="0" borderId="10" xfId="0" applyNumberFormat="1" applyFont="1" applyBorder="1" applyAlignment="1" quotePrefix="1">
      <alignment horizontal="right" vertical="center" wrapText="1"/>
    </xf>
    <xf numFmtId="0" fontId="53" fillId="0" borderId="10" xfId="0" applyFont="1" applyBorder="1" applyAlignment="1">
      <alignment horizontal="left" vertical="center" wrapText="1"/>
    </xf>
    <xf numFmtId="2" fontId="53" fillId="0" borderId="10" xfId="0" applyNumberFormat="1" applyFont="1" applyBorder="1" applyAlignment="1">
      <alignment/>
    </xf>
    <xf numFmtId="164" fontId="10" fillId="0" borderId="10" xfId="0" applyNumberFormat="1" applyFont="1" applyBorder="1" applyAlignment="1" quotePrefix="1">
      <alignment horizontal="right" vertical="center" wrapText="1"/>
    </xf>
    <xf numFmtId="2" fontId="51" fillId="0" borderId="10" xfId="0" applyNumberFormat="1" applyFont="1" applyBorder="1" applyAlignment="1">
      <alignment horizontal="right" vertical="center"/>
    </xf>
    <xf numFmtId="2" fontId="53" fillId="0" borderId="10" xfId="0" applyNumberFormat="1" applyFont="1" applyBorder="1" applyAlignment="1">
      <alignment horizontal="right" vertical="center"/>
    </xf>
    <xf numFmtId="0" fontId="53" fillId="0" borderId="11" xfId="0" applyFont="1" applyBorder="1" applyAlignment="1">
      <alignment wrapText="1"/>
    </xf>
    <xf numFmtId="0" fontId="53" fillId="0" borderId="11" xfId="0" applyFont="1" applyBorder="1" applyAlignment="1">
      <alignment vertical="top" wrapText="1"/>
    </xf>
    <xf numFmtId="2" fontId="10" fillId="0" borderId="10" xfId="0" applyNumberFormat="1" applyFont="1" applyBorder="1" applyAlignment="1">
      <alignment horizontal="right" vertical="center"/>
    </xf>
    <xf numFmtId="0" fontId="30" fillId="0" borderId="0" xfId="0" applyFont="1" applyAlignment="1">
      <alignment/>
    </xf>
    <xf numFmtId="2" fontId="8" fillId="0" borderId="10" xfId="0" applyNumberFormat="1" applyFont="1" applyBorder="1" applyAlignment="1">
      <alignment horizontal="right"/>
    </xf>
    <xf numFmtId="2" fontId="30" fillId="0" borderId="0" xfId="0" applyNumberFormat="1" applyFont="1" applyAlignment="1">
      <alignment/>
    </xf>
    <xf numFmtId="164" fontId="8" fillId="0" borderId="10" xfId="0" applyNumberFormat="1" applyFont="1" applyBorder="1" applyAlignment="1">
      <alignment horizontal="right"/>
    </xf>
    <xf numFmtId="0" fontId="51" fillId="0" borderId="11" xfId="0" applyFont="1" applyBorder="1" applyAlignment="1">
      <alignment wrapText="1"/>
    </xf>
    <xf numFmtId="2" fontId="51" fillId="0" borderId="10" xfId="0" applyNumberFormat="1" applyFont="1" applyBorder="1" applyAlignment="1">
      <alignment vertical="center" wrapText="1"/>
    </xf>
    <xf numFmtId="164" fontId="53" fillId="0" borderId="10" xfId="0" applyNumberFormat="1" applyFont="1" applyBorder="1" applyAlignment="1">
      <alignment horizontal="right" vertical="center" wrapText="1"/>
    </xf>
    <xf numFmtId="164" fontId="53" fillId="0" borderId="10" xfId="0" applyNumberFormat="1" applyFont="1" applyBorder="1" applyAlignment="1">
      <alignment horizontal="right"/>
    </xf>
    <xf numFmtId="164" fontId="0" fillId="0" borderId="0" xfId="0" applyNumberFormat="1" applyAlignment="1">
      <alignment/>
    </xf>
    <xf numFmtId="2" fontId="0" fillId="0" borderId="0" xfId="0" applyNumberFormat="1" applyAlignment="1">
      <alignment wrapText="1"/>
    </xf>
    <xf numFmtId="0" fontId="6" fillId="0" borderId="0" xfId="0" applyFont="1" applyBorder="1" applyAlignment="1">
      <alignment horizontal="center" vertical="top" wrapText="1"/>
    </xf>
    <xf numFmtId="0" fontId="51" fillId="0" borderId="11" xfId="0" applyFont="1" applyBorder="1" applyAlignment="1">
      <alignment horizontal="right"/>
    </xf>
    <xf numFmtId="2" fontId="51" fillId="0" borderId="11" xfId="0" applyNumberFormat="1" applyFont="1" applyBorder="1" applyAlignment="1">
      <alignment horizontal="center" vertical="center"/>
    </xf>
    <xf numFmtId="0" fontId="6" fillId="0" borderId="0" xfId="0" applyFont="1" applyBorder="1" applyAlignment="1">
      <alignment horizontal="left" vertical="center" wrapText="1" indent="16"/>
    </xf>
    <xf numFmtId="0" fontId="5" fillId="0" borderId="0" xfId="0" applyFont="1" applyBorder="1" applyAlignment="1">
      <alignment horizontal="left" vertical="center" wrapText="1" indent="16"/>
    </xf>
    <xf numFmtId="0" fontId="0" fillId="0" borderId="0" xfId="0" applyBorder="1" applyAlignment="1">
      <alignment horizontal="center"/>
    </xf>
    <xf numFmtId="0" fontId="4" fillId="0" borderId="0" xfId="0" applyFont="1" applyBorder="1" applyAlignment="1">
      <alignment horizontal="left" vertical="center" wrapText="1" indent="16"/>
    </xf>
    <xf numFmtId="0" fontId="6" fillId="0" borderId="0" xfId="0" applyFont="1" applyBorder="1" applyAlignment="1">
      <alignment horizontal="center" vertical="center" wrapText="1"/>
    </xf>
    <xf numFmtId="0" fontId="51" fillId="0" borderId="0" xfId="0" applyFont="1" applyBorder="1" applyAlignment="1">
      <alignment horizontal="left"/>
    </xf>
    <xf numFmtId="0" fontId="2" fillId="0" borderId="0" xfId="0" applyFont="1" applyFill="1" applyBorder="1" applyAlignment="1">
      <alignment horizontal="right"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quotePrefix="1">
      <alignment horizontal="left" vertical="center" wrapText="1"/>
    </xf>
    <xf numFmtId="2" fontId="51" fillId="0" borderId="11" xfId="0" applyNumberFormat="1" applyFont="1" applyBorder="1" applyAlignment="1">
      <alignment vertical="center"/>
    </xf>
    <xf numFmtId="2" fontId="51" fillId="0" borderId="12" xfId="0" applyNumberFormat="1" applyFont="1" applyBorder="1" applyAlignment="1">
      <alignment vertical="center"/>
    </xf>
    <xf numFmtId="2" fontId="51" fillId="0" borderId="11" xfId="0" applyNumberFormat="1" applyFont="1" applyBorder="1" applyAlignment="1">
      <alignment horizontal="center"/>
    </xf>
    <xf numFmtId="2" fontId="53" fillId="0" borderId="11" xfId="0" applyNumberFormat="1" applyFont="1" applyBorder="1" applyAlignment="1">
      <alignment horizontal="right"/>
    </xf>
    <xf numFmtId="2" fontId="51" fillId="0" borderId="11" xfId="0" applyNumberFormat="1" applyFont="1" applyBorder="1" applyAlignment="1">
      <alignment horizontal="right"/>
    </xf>
    <xf numFmtId="2" fontId="52" fillId="0" borderId="11" xfId="0" applyNumberFormat="1" applyFont="1" applyBorder="1" applyAlignment="1">
      <alignment horizontal="right"/>
    </xf>
    <xf numFmtId="164" fontId="53" fillId="0" borderId="11" xfId="0" applyNumberFormat="1" applyFont="1" applyBorder="1" applyAlignment="1" quotePrefix="1">
      <alignment horizontal="right" vertical="center" wrapText="1"/>
    </xf>
    <xf numFmtId="164" fontId="53" fillId="0" borderId="11" xfId="0" applyNumberFormat="1" applyFont="1" applyBorder="1" applyAlignment="1">
      <alignment horizontal="right" vertical="center" wrapText="1"/>
    </xf>
    <xf numFmtId="2" fontId="51" fillId="0" borderId="11" xfId="0" applyNumberFormat="1" applyFont="1" applyBorder="1" applyAlignment="1">
      <alignment horizontal="right" vertical="center"/>
    </xf>
    <xf numFmtId="2" fontId="10" fillId="0" borderId="11" xfId="0" applyNumberFormat="1" applyFont="1" applyBorder="1" applyAlignment="1">
      <alignment horizontal="right" vertical="center"/>
    </xf>
    <xf numFmtId="2" fontId="8" fillId="0" borderId="11" xfId="0" applyNumberFormat="1" applyFont="1" applyBorder="1" applyAlignment="1">
      <alignment horizontal="right"/>
    </xf>
    <xf numFmtId="164" fontId="8" fillId="0" borderId="11" xfId="0" applyNumberFormat="1" applyFont="1" applyBorder="1" applyAlignment="1">
      <alignment horizontal="right"/>
    </xf>
    <xf numFmtId="0" fontId="51" fillId="0" borderId="10" xfId="0" applyFont="1" applyBorder="1" applyAlignment="1">
      <alignment horizontal="left" vertical="center" wrapText="1"/>
    </xf>
    <xf numFmtId="0" fontId="54" fillId="0" borderId="10" xfId="0" applyFont="1" applyBorder="1" applyAlignment="1">
      <alignment horizontal="left" wrapText="1"/>
    </xf>
    <xf numFmtId="2" fontId="54" fillId="0" borderId="10" xfId="0" applyNumberFormat="1" applyFont="1" applyBorder="1" applyAlignment="1">
      <alignment horizontal="right"/>
    </xf>
    <xf numFmtId="2" fontId="6" fillId="0" borderId="10" xfId="0" applyNumberFormat="1" applyFont="1" applyBorder="1" applyAlignment="1">
      <alignment horizontal="right"/>
    </xf>
    <xf numFmtId="2" fontId="6" fillId="0" borderId="11" xfId="0" applyNumberFormat="1" applyFont="1" applyBorder="1" applyAlignment="1">
      <alignment horizontal="right"/>
    </xf>
    <xf numFmtId="2" fontId="49" fillId="0" borderId="0" xfId="0" applyNumberFormat="1" applyFont="1" applyAlignment="1">
      <alignment horizontal="right"/>
    </xf>
    <xf numFmtId="0" fontId="32" fillId="0" borderId="0" xfId="0" applyFont="1" applyAlignment="1">
      <alignment/>
    </xf>
    <xf numFmtId="0" fontId="49" fillId="0" borderId="0" xfId="0" applyFont="1" applyAlignment="1">
      <alignment/>
    </xf>
    <xf numFmtId="0" fontId="54" fillId="0" borderId="10" xfId="0" applyFont="1" applyBorder="1" applyAlignment="1">
      <alignment vertical="center" wrapText="1"/>
    </xf>
    <xf numFmtId="164" fontId="6" fillId="0" borderId="10" xfId="0" applyNumberFormat="1" applyFont="1" applyBorder="1" applyAlignment="1" quotePrefix="1">
      <alignment horizontal="right" vertical="center" wrapText="1"/>
    </xf>
    <xf numFmtId="0" fontId="52" fillId="0" borderId="10" xfId="0" applyFont="1" applyBorder="1" applyAlignment="1">
      <alignment horizontal="left" vertical="top" wrapText="1"/>
    </xf>
    <xf numFmtId="0" fontId="51" fillId="0" borderId="10" xfId="0" applyFont="1" applyBorder="1" applyAlignment="1">
      <alignment horizontal="center" wrapText="1"/>
    </xf>
    <xf numFmtId="0" fontId="54" fillId="0" borderId="10" xfId="0" applyFont="1" applyBorder="1" applyAlignment="1">
      <alignment horizontal="center" wrapText="1"/>
    </xf>
    <xf numFmtId="0" fontId="53" fillId="0" borderId="10" xfId="0" applyFont="1" applyBorder="1" applyAlignment="1">
      <alignment horizontal="center"/>
    </xf>
    <xf numFmtId="0" fontId="7" fillId="0" borderId="0" xfId="0" applyFont="1" applyAlignment="1">
      <alignment horizontal="center" wrapText="1"/>
    </xf>
    <xf numFmtId="0" fontId="9" fillId="0" borderId="0" xfId="58" applyFont="1" applyAlignment="1">
      <alignment horizontal="center"/>
      <protection/>
    </xf>
    <xf numFmtId="0" fontId="0" fillId="0" borderId="0" xfId="0" applyAlignment="1">
      <alignment horizontal="center" wrapText="1"/>
    </xf>
    <xf numFmtId="0" fontId="0" fillId="0" borderId="0" xfId="0" applyAlignment="1">
      <alignment horizontal="center"/>
    </xf>
    <xf numFmtId="0" fontId="54" fillId="0" borderId="10" xfId="0" applyFont="1" applyBorder="1" applyAlignment="1">
      <alignment horizontal="center" vertical="center" wrapText="1"/>
    </xf>
    <xf numFmtId="2" fontId="54" fillId="0" borderId="10" xfId="0" applyNumberFormat="1" applyFont="1" applyBorder="1" applyAlignment="1">
      <alignment horizontal="right" vertical="center"/>
    </xf>
    <xf numFmtId="0" fontId="55" fillId="0" borderId="0" xfId="0" applyFont="1" applyAlignment="1">
      <alignment/>
    </xf>
    <xf numFmtId="2" fontId="51" fillId="0" borderId="10" xfId="0" applyNumberFormat="1" applyFont="1" applyBorder="1" applyAlignment="1">
      <alignment horizontal="right" wrapText="1"/>
    </xf>
    <xf numFmtId="2" fontId="51" fillId="0" borderId="10" xfId="0" applyNumberFormat="1" applyFont="1" applyBorder="1" applyAlignment="1" quotePrefix="1">
      <alignment wrapText="1"/>
    </xf>
    <xf numFmtId="0" fontId="6" fillId="0" borderId="0" xfId="0" applyFont="1" applyBorder="1" applyAlignment="1">
      <alignment vertical="top" wrapText="1"/>
    </xf>
    <xf numFmtId="0" fontId="49" fillId="0" borderId="10" xfId="0" applyFont="1" applyBorder="1" applyAlignment="1">
      <alignment horizontal="center" vertical="center"/>
    </xf>
    <xf numFmtId="0" fontId="0" fillId="0" borderId="10" xfId="0" applyFont="1" applyBorder="1" applyAlignment="1">
      <alignment horizontal="center" vertical="center"/>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center" vertical="top" wrapText="1"/>
    </xf>
    <xf numFmtId="0" fontId="6" fillId="0" borderId="10" xfId="0" applyFont="1" applyBorder="1" applyAlignment="1">
      <alignment horizontal="center" vertical="center" wrapText="1"/>
    </xf>
    <xf numFmtId="0" fontId="6" fillId="0" borderId="0" xfId="0" applyFont="1" applyBorder="1" applyAlignment="1">
      <alignment horizontal="right" vertical="top" wrapText="1"/>
    </xf>
    <xf numFmtId="0" fontId="10" fillId="0" borderId="0" xfId="0" applyFont="1" applyBorder="1" applyAlignment="1">
      <alignment horizontal="center" vertical="center" wrapText="1"/>
    </xf>
    <xf numFmtId="0" fontId="0" fillId="0" borderId="0" xfId="0" applyBorder="1" applyAlignment="1">
      <alignment horizontal="center"/>
    </xf>
    <xf numFmtId="0" fontId="5" fillId="0" borderId="0" xfId="0" applyFont="1" applyBorder="1" applyAlignment="1">
      <alignment horizontal="center" vertical="center" wrapText="1"/>
    </xf>
    <xf numFmtId="0" fontId="11" fillId="0" borderId="0" xfId="0" applyFont="1" applyBorder="1" applyAlignment="1">
      <alignment horizontal="center" vertical="center" wrapText="1"/>
    </xf>
    <xf numFmtId="164" fontId="54" fillId="0" borderId="11" xfId="0" applyNumberFormat="1" applyFont="1" applyBorder="1" applyAlignment="1">
      <alignment horizontal="right" vertical="center"/>
    </xf>
    <xf numFmtId="0" fontId="49" fillId="0" borderId="0" xfId="0" applyFont="1" applyBorder="1" applyAlignment="1">
      <alignment horizontal="center"/>
    </xf>
    <xf numFmtId="0" fontId="54" fillId="0" borderId="0" xfId="0" applyFont="1" applyBorder="1" applyAlignment="1">
      <alignment horizontal="center"/>
    </xf>
    <xf numFmtId="0" fontId="51" fillId="0" borderId="0" xfId="0" applyFont="1" applyBorder="1" applyAlignment="1">
      <alignment horizontal="right"/>
    </xf>
    <xf numFmtId="2" fontId="51" fillId="0" borderId="0" xfId="0" applyNumberFormat="1" applyFont="1" applyBorder="1" applyAlignment="1">
      <alignment horizontal="center" vertical="center" wrapText="1"/>
    </xf>
    <xf numFmtId="1" fontId="51" fillId="0" borderId="0" xfId="0" applyNumberFormat="1" applyFont="1" applyBorder="1" applyAlignment="1">
      <alignment horizontal="center" vertical="center"/>
    </xf>
    <xf numFmtId="2" fontId="52" fillId="0" borderId="0" xfId="0" applyNumberFormat="1" applyFont="1" applyBorder="1" applyAlignment="1">
      <alignment horizontal="right"/>
    </xf>
    <xf numFmtId="2" fontId="52" fillId="0" borderId="0" xfId="0" applyNumberFormat="1" applyFont="1" applyBorder="1" applyAlignment="1">
      <alignment horizontal="right" wrapText="1"/>
    </xf>
    <xf numFmtId="2" fontId="51" fillId="0" borderId="0" xfId="0" applyNumberFormat="1" applyFont="1" applyBorder="1" applyAlignment="1">
      <alignment horizontal="right" wrapText="1"/>
    </xf>
    <xf numFmtId="2" fontId="10" fillId="0" borderId="0" xfId="0" applyNumberFormat="1" applyFont="1" applyBorder="1" applyAlignment="1">
      <alignment vertical="center" wrapText="1"/>
    </xf>
    <xf numFmtId="2" fontId="51" fillId="0" borderId="0" xfId="0" applyNumberFormat="1" applyFont="1" applyBorder="1" applyAlignment="1" quotePrefix="1">
      <alignment wrapText="1"/>
    </xf>
    <xf numFmtId="2" fontId="51" fillId="0" borderId="0" xfId="0" applyNumberFormat="1" applyFont="1" applyBorder="1" applyAlignment="1">
      <alignment vertical="center" wrapText="1"/>
    </xf>
    <xf numFmtId="1" fontId="51" fillId="0" borderId="10" xfId="0" applyNumberFormat="1" applyFont="1" applyBorder="1" applyAlignment="1">
      <alignment horizontal="center" vertical="center"/>
    </xf>
    <xf numFmtId="164" fontId="6" fillId="0"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4" fillId="0" borderId="11" xfId="0" applyFont="1" applyBorder="1" applyAlignment="1">
      <alignment horizontal="center" wrapText="1"/>
    </xf>
    <xf numFmtId="0" fontId="51" fillId="0" borderId="11" xfId="0" applyFont="1" applyBorder="1" applyAlignment="1">
      <alignment horizontal="center" wrapText="1"/>
    </xf>
    <xf numFmtId="0" fontId="6" fillId="0" borderId="0" xfId="0" applyFont="1" applyBorder="1" applyAlignment="1">
      <alignment horizontal="right" vertical="top" wrapText="1"/>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49" fillId="0" borderId="17" xfId="0" applyFont="1" applyBorder="1" applyAlignment="1">
      <alignment horizontal="left"/>
    </xf>
    <xf numFmtId="0" fontId="49" fillId="0" borderId="14" xfId="0" applyFont="1" applyBorder="1" applyAlignment="1">
      <alignment horizontal="left"/>
    </xf>
    <xf numFmtId="0" fontId="49" fillId="0" borderId="15" xfId="0" applyFont="1" applyBorder="1" applyAlignment="1">
      <alignment horizontal="left"/>
    </xf>
    <xf numFmtId="2" fontId="51" fillId="0" borderId="10" xfId="0" applyNumberFormat="1" applyFont="1" applyBorder="1" applyAlignment="1">
      <alignment horizontal="center" vertical="center" wrapText="1"/>
    </xf>
    <xf numFmtId="0" fontId="51" fillId="0" borderId="10" xfId="0" applyFont="1" applyBorder="1" applyAlignment="1">
      <alignment horizontal="right"/>
    </xf>
    <xf numFmtId="0" fontId="51" fillId="0" borderId="10" xfId="0" applyFont="1" applyBorder="1" applyAlignment="1">
      <alignment horizontal="center" vertical="center" wrapText="1"/>
    </xf>
    <xf numFmtId="0" fontId="0" fillId="0" borderId="0" xfId="0" applyBorder="1" applyAlignment="1">
      <alignment horizontal="center"/>
    </xf>
    <xf numFmtId="0" fontId="4" fillId="0" borderId="18" xfId="0" applyFont="1" applyBorder="1" applyAlignment="1">
      <alignment horizontal="left" vertical="center" wrapText="1"/>
    </xf>
    <xf numFmtId="0" fontId="0" fillId="0" borderId="19" xfId="0" applyBorder="1" applyAlignment="1">
      <alignment horizontal="left"/>
    </xf>
    <xf numFmtId="0" fontId="0" fillId="0" borderId="20" xfId="0" applyBorder="1" applyAlignment="1">
      <alignment horizontal="left"/>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1" fontId="51" fillId="0" borderId="10" xfId="0" applyNumberFormat="1" applyFont="1" applyBorder="1" applyAlignment="1">
      <alignment horizontal="center" vertical="center"/>
    </xf>
    <xf numFmtId="0" fontId="49" fillId="0" borderId="21" xfId="0" applyFont="1" applyBorder="1" applyAlignment="1">
      <alignment horizontal="center"/>
    </xf>
    <xf numFmtId="0" fontId="54" fillId="0" borderId="10" xfId="0" applyFont="1" applyBorder="1" applyAlignment="1">
      <alignment horizontal="center"/>
    </xf>
    <xf numFmtId="0" fontId="0" fillId="0" borderId="14" xfId="0" applyBorder="1" applyAlignment="1">
      <alignment horizontal="center"/>
    </xf>
    <xf numFmtId="2" fontId="51" fillId="0" borderId="11" xfId="0" applyNumberFormat="1" applyFont="1" applyBorder="1" applyAlignment="1">
      <alignment horizontal="center" vertical="center"/>
    </xf>
    <xf numFmtId="2" fontId="51" fillId="0" borderId="12" xfId="0" applyNumberFormat="1" applyFont="1" applyBorder="1" applyAlignment="1">
      <alignment horizontal="center" vertical="center"/>
    </xf>
    <xf numFmtId="2" fontId="51" fillId="0" borderId="22" xfId="0" applyNumberFormat="1" applyFont="1" applyBorder="1" applyAlignment="1">
      <alignment horizontal="center" vertical="center"/>
    </xf>
    <xf numFmtId="0" fontId="51" fillId="0" borderId="18"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5" xfId="0" applyFont="1" applyBorder="1" applyAlignment="1">
      <alignment horizontal="center" vertical="center" wrapText="1"/>
    </xf>
    <xf numFmtId="0" fontId="6" fillId="0" borderId="16" xfId="0" applyFont="1" applyBorder="1" applyAlignment="1">
      <alignment horizontal="left" vertical="center" wrapText="1" indent="16"/>
    </xf>
    <xf numFmtId="0" fontId="6" fillId="0" borderId="0" xfId="0" applyFont="1" applyBorder="1" applyAlignment="1">
      <alignment horizontal="left" vertical="center" wrapText="1" indent="16"/>
    </xf>
    <xf numFmtId="0" fontId="6" fillId="0" borderId="13" xfId="0" applyFont="1" applyBorder="1" applyAlignment="1">
      <alignment horizontal="left" vertical="center" wrapText="1" indent="16"/>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top"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0" xfId="0" applyFont="1" applyBorder="1" applyAlignment="1" quotePrefix="1">
      <alignment horizontal="left" vertical="top" wrapText="1" indent="1"/>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8" xfId="0" applyFont="1" applyFill="1" applyBorder="1" applyAlignment="1" quotePrefix="1">
      <alignment horizontal="left" vertical="center" wrapText="1"/>
    </xf>
    <xf numFmtId="0" fontId="6" fillId="0" borderId="19" xfId="0" applyFont="1" applyFill="1" applyBorder="1" applyAlignment="1" quotePrefix="1">
      <alignment horizontal="left" vertical="center" wrapText="1"/>
    </xf>
    <xf numFmtId="0" fontId="6" fillId="0" borderId="20" xfId="0" applyFont="1" applyFill="1" applyBorder="1" applyAlignment="1" quotePrefix="1">
      <alignment horizontal="left" vertical="center" wrapText="1"/>
    </xf>
    <xf numFmtId="0" fontId="6" fillId="0" borderId="17" xfId="0" applyFont="1" applyFill="1" applyBorder="1" applyAlignment="1" quotePrefix="1">
      <alignment horizontal="left" vertical="center" wrapText="1"/>
    </xf>
    <xf numFmtId="0" fontId="6" fillId="0" borderId="14" xfId="0" applyFont="1" applyFill="1" applyBorder="1" applyAlignment="1" quotePrefix="1">
      <alignment horizontal="left" vertical="center" wrapText="1"/>
    </xf>
    <xf numFmtId="0" fontId="6" fillId="0" borderId="15" xfId="0" applyFont="1" applyFill="1" applyBorder="1" applyAlignment="1" quotePrefix="1">
      <alignment horizontal="lef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18" xfId="0" applyFont="1" applyBorder="1" applyAlignment="1">
      <alignment horizontal="left" vertical="center" wrapText="1" indent="16"/>
    </xf>
    <xf numFmtId="0" fontId="0" fillId="0" borderId="19" xfId="0" applyBorder="1" applyAlignment="1">
      <alignment/>
    </xf>
    <xf numFmtId="0" fontId="0" fillId="0" borderId="20" xfId="0" applyBorder="1" applyAlignment="1">
      <alignment/>
    </xf>
    <xf numFmtId="0" fontId="5" fillId="0" borderId="16" xfId="0" applyFont="1" applyBorder="1" applyAlignment="1">
      <alignment horizontal="left" vertical="center" wrapText="1" indent="16"/>
    </xf>
    <xf numFmtId="0" fontId="5" fillId="0" borderId="0" xfId="0" applyFont="1" applyBorder="1" applyAlignment="1">
      <alignment horizontal="left" vertical="center" wrapText="1" indent="16"/>
    </xf>
    <xf numFmtId="0" fontId="5" fillId="0" borderId="13" xfId="0" applyFont="1" applyBorder="1" applyAlignment="1">
      <alignment horizontal="left" vertical="center" wrapText="1" indent="16"/>
    </xf>
    <xf numFmtId="0" fontId="56" fillId="0" borderId="10" xfId="0" applyFont="1" applyBorder="1" applyAlignment="1">
      <alignment horizontal="left"/>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2" fillId="0" borderId="10" xfId="0" applyFont="1" applyFill="1" applyBorder="1" applyAlignment="1">
      <alignment horizontal="righ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EBI CLAUSE 41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38100</xdr:rowOff>
    </xdr:from>
    <xdr:to>
      <xdr:col>2</xdr:col>
      <xdr:colOff>895350</xdr:colOff>
      <xdr:row>8</xdr:row>
      <xdr:rowOff>152400</xdr:rowOff>
    </xdr:to>
    <xdr:pic>
      <xdr:nvPicPr>
        <xdr:cNvPr id="1" name="Picture 1400"/>
        <xdr:cNvPicPr preferRelativeResize="1">
          <a:picLocks noChangeAspect="1"/>
        </xdr:cNvPicPr>
      </xdr:nvPicPr>
      <xdr:blipFill>
        <a:blip r:embed="rId1"/>
        <a:stretch>
          <a:fillRect/>
        </a:stretch>
      </xdr:blipFill>
      <xdr:spPr>
        <a:xfrm>
          <a:off x="1133475" y="228600"/>
          <a:ext cx="866775"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47625</xdr:rowOff>
    </xdr:from>
    <xdr:to>
      <xdr:col>1</xdr:col>
      <xdr:colOff>1028700</xdr:colOff>
      <xdr:row>8</xdr:row>
      <xdr:rowOff>152400</xdr:rowOff>
    </xdr:to>
    <xdr:pic>
      <xdr:nvPicPr>
        <xdr:cNvPr id="1" name="Picture 1400"/>
        <xdr:cNvPicPr preferRelativeResize="1">
          <a:picLocks noChangeAspect="1"/>
        </xdr:cNvPicPr>
      </xdr:nvPicPr>
      <xdr:blipFill>
        <a:blip r:embed="rId1"/>
        <a:stretch>
          <a:fillRect/>
        </a:stretch>
      </xdr:blipFill>
      <xdr:spPr>
        <a:xfrm>
          <a:off x="133350" y="238125"/>
          <a:ext cx="1209675" cy="1590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419100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712470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1:J74"/>
  <sheetViews>
    <sheetView tabSelected="1" zoomScalePageLayoutView="0" workbookViewId="0" topLeftCell="A1">
      <selection activeCell="F65" sqref="F65:G65"/>
    </sheetView>
  </sheetViews>
  <sheetFormatPr defaultColWidth="9.140625" defaultRowHeight="15"/>
  <cols>
    <col min="1" max="1" width="13.00390625" style="0" customWidth="1"/>
    <col min="2" max="2" width="3.57421875" style="0" customWidth="1"/>
    <col min="3" max="3" width="45.8515625" style="0" customWidth="1"/>
    <col min="4" max="4" width="19.28125" style="0" customWidth="1"/>
    <col min="5" max="5" width="20.57421875" style="11" customWidth="1"/>
    <col min="6" max="6" width="20.8515625" style="11" customWidth="1"/>
    <col min="7" max="7" width="13.57421875" style="0" customWidth="1"/>
  </cols>
  <sheetData>
    <row r="1" spans="3:6" ht="15">
      <c r="C1" s="142"/>
      <c r="D1" s="142"/>
      <c r="E1" s="142"/>
      <c r="F1" s="112"/>
    </row>
    <row r="2" spans="2:6" ht="19.5" customHeight="1">
      <c r="B2" s="143" t="s">
        <v>132</v>
      </c>
      <c r="C2" s="144"/>
      <c r="D2" s="144"/>
      <c r="E2" s="145"/>
      <c r="F2" s="2"/>
    </row>
    <row r="3" spans="2:6" ht="16.5" customHeight="1">
      <c r="B3" s="146" t="s">
        <v>131</v>
      </c>
      <c r="C3" s="147"/>
      <c r="D3" s="147"/>
      <c r="E3" s="148"/>
      <c r="F3" s="113"/>
    </row>
    <row r="4" spans="2:6" ht="13.5" customHeight="1">
      <c r="B4" s="149" t="s">
        <v>137</v>
      </c>
      <c r="C4" s="150"/>
      <c r="D4" s="150"/>
      <c r="E4" s="151"/>
      <c r="F4" s="114"/>
    </row>
    <row r="5" spans="2:6" ht="13.5" customHeight="1">
      <c r="B5" s="133" t="s">
        <v>133</v>
      </c>
      <c r="C5" s="134"/>
      <c r="D5" s="134"/>
      <c r="E5" s="135"/>
      <c r="F5" s="111"/>
    </row>
    <row r="6" spans="2:6" ht="13.5" customHeight="1">
      <c r="B6" s="133" t="s">
        <v>134</v>
      </c>
      <c r="C6" s="134"/>
      <c r="D6" s="134"/>
      <c r="E6" s="135"/>
      <c r="F6" s="111"/>
    </row>
    <row r="7" spans="2:6" ht="13.5" customHeight="1">
      <c r="B7" s="133" t="s">
        <v>135</v>
      </c>
      <c r="C7" s="134"/>
      <c r="D7" s="134"/>
      <c r="E7" s="135"/>
      <c r="F7" s="111"/>
    </row>
    <row r="8" spans="2:6" ht="13.5" customHeight="1">
      <c r="B8" s="133" t="s">
        <v>136</v>
      </c>
      <c r="C8" s="134"/>
      <c r="D8" s="134"/>
      <c r="E8" s="135"/>
      <c r="F8" s="111"/>
    </row>
    <row r="9" spans="2:6" ht="15.75" customHeight="1">
      <c r="B9" s="136" t="s">
        <v>138</v>
      </c>
      <c r="C9" s="137"/>
      <c r="D9" s="137"/>
      <c r="E9" s="138"/>
      <c r="F9" s="116"/>
    </row>
    <row r="10" spans="2:6" ht="15.75" customHeight="1">
      <c r="B10" s="153"/>
      <c r="C10" s="153"/>
      <c r="D10" s="153"/>
      <c r="E10" s="153"/>
      <c r="F10" s="116"/>
    </row>
    <row r="11" spans="2:6" s="94" customFormat="1" ht="18.75" customHeight="1">
      <c r="B11" s="154" t="s">
        <v>124</v>
      </c>
      <c r="C11" s="154"/>
      <c r="D11" s="154"/>
      <c r="E11" s="154"/>
      <c r="F11" s="117"/>
    </row>
    <row r="12" spans="2:6" ht="15" customHeight="1">
      <c r="B12" s="140" t="s">
        <v>67</v>
      </c>
      <c r="C12" s="140"/>
      <c r="D12" s="140"/>
      <c r="E12" s="140"/>
      <c r="F12" s="118"/>
    </row>
    <row r="13" spans="2:7" ht="15" customHeight="1">
      <c r="B13" s="141" t="s">
        <v>0</v>
      </c>
      <c r="C13" s="141"/>
      <c r="D13" s="139" t="s">
        <v>129</v>
      </c>
      <c r="E13" s="139" t="s">
        <v>130</v>
      </c>
      <c r="F13" s="119"/>
      <c r="G13" s="2"/>
    </row>
    <row r="14" spans="2:7" ht="15" customHeight="1">
      <c r="B14" s="141"/>
      <c r="C14" s="141"/>
      <c r="D14" s="139"/>
      <c r="E14" s="139"/>
      <c r="F14" s="119"/>
      <c r="G14" s="2"/>
    </row>
    <row r="15" spans="2:7" ht="15" customHeight="1">
      <c r="B15" s="141"/>
      <c r="C15" s="141"/>
      <c r="D15" s="139"/>
      <c r="E15" s="139"/>
      <c r="F15" s="119"/>
      <c r="G15" s="2"/>
    </row>
    <row r="16" spans="2:7" ht="15" customHeight="1">
      <c r="B16" s="152">
        <v>1</v>
      </c>
      <c r="C16" s="152"/>
      <c r="D16" s="127">
        <v>2</v>
      </c>
      <c r="E16" s="16">
        <v>2</v>
      </c>
      <c r="F16" s="120"/>
      <c r="G16" s="2"/>
    </row>
    <row r="17" spans="2:6" ht="15">
      <c r="B17" s="98" t="s">
        <v>87</v>
      </c>
      <c r="C17" s="1" t="s">
        <v>89</v>
      </c>
      <c r="D17" s="10"/>
      <c r="E17" s="10"/>
      <c r="F17" s="121"/>
    </row>
    <row r="18" spans="2:6" s="3" customFormat="1" ht="15">
      <c r="B18" s="99">
        <v>1</v>
      </c>
      <c r="C18" s="4" t="s">
        <v>97</v>
      </c>
      <c r="D18" s="13"/>
      <c r="E18" s="13"/>
      <c r="F18" s="122"/>
    </row>
    <row r="19" spans="2:6" s="3" customFormat="1" ht="15">
      <c r="B19" s="100"/>
      <c r="C19" s="5" t="s">
        <v>90</v>
      </c>
      <c r="D19" s="13">
        <v>425.56</v>
      </c>
      <c r="E19" s="13">
        <v>325.12</v>
      </c>
      <c r="F19" s="122"/>
    </row>
    <row r="20" spans="2:6" s="3" customFormat="1" ht="15">
      <c r="B20" s="100"/>
      <c r="C20" s="5" t="s">
        <v>103</v>
      </c>
      <c r="D20" s="13">
        <v>0</v>
      </c>
      <c r="E20" s="13">
        <v>0</v>
      </c>
      <c r="F20" s="122"/>
    </row>
    <row r="21" spans="2:6" s="3" customFormat="1" ht="15">
      <c r="B21" s="100"/>
      <c r="C21" s="5" t="s">
        <v>102</v>
      </c>
      <c r="D21" s="13"/>
      <c r="E21" s="13"/>
      <c r="F21" s="122"/>
    </row>
    <row r="22" spans="2:6" s="3" customFormat="1" ht="15">
      <c r="B22" s="100"/>
      <c r="C22" s="23" t="s">
        <v>34</v>
      </c>
      <c r="D22" s="13">
        <v>31.66</v>
      </c>
      <c r="E22" s="13">
        <v>31.66</v>
      </c>
      <c r="F22" s="122"/>
    </row>
    <row r="23" spans="2:6" s="3" customFormat="1" ht="15">
      <c r="B23" s="100"/>
      <c r="C23" s="23" t="s">
        <v>101</v>
      </c>
      <c r="D23" s="13">
        <v>0</v>
      </c>
      <c r="E23" s="13">
        <v>0</v>
      </c>
      <c r="F23" s="122"/>
    </row>
    <row r="24" spans="2:6" s="3" customFormat="1" ht="15">
      <c r="B24" s="100"/>
      <c r="C24" s="23" t="s">
        <v>91</v>
      </c>
      <c r="D24" s="13">
        <v>13.14</v>
      </c>
      <c r="E24" s="13">
        <v>39.99</v>
      </c>
      <c r="F24" s="122"/>
    </row>
    <row r="25" spans="2:6" s="3" customFormat="1" ht="15">
      <c r="B25" s="100"/>
      <c r="C25" s="5" t="s">
        <v>99</v>
      </c>
      <c r="D25" s="13">
        <v>0</v>
      </c>
      <c r="E25" s="13">
        <v>0</v>
      </c>
      <c r="F25" s="122"/>
    </row>
    <row r="26" spans="2:6" s="3" customFormat="1" ht="15">
      <c r="B26" s="100"/>
      <c r="C26" s="5" t="s">
        <v>98</v>
      </c>
      <c r="D26" s="13">
        <v>0</v>
      </c>
      <c r="E26" s="13">
        <v>0</v>
      </c>
      <c r="F26" s="122"/>
    </row>
    <row r="27" spans="2:6" s="3" customFormat="1" ht="15">
      <c r="B27" s="100"/>
      <c r="C27" s="4" t="s">
        <v>92</v>
      </c>
      <c r="D27" s="95">
        <f>SUM(D19:D26)</f>
        <v>470.36</v>
      </c>
      <c r="E27" s="95">
        <f>SUM(E19:E26)</f>
        <v>396.77000000000004</v>
      </c>
      <c r="F27" s="123"/>
    </row>
    <row r="28" spans="2:6" s="3" customFormat="1" ht="15">
      <c r="B28" s="101">
        <v>2</v>
      </c>
      <c r="C28" s="4" t="s">
        <v>104</v>
      </c>
      <c r="D28" s="13"/>
      <c r="E28" s="13"/>
      <c r="F28" s="122"/>
    </row>
    <row r="29" spans="2:6" s="3" customFormat="1" ht="15">
      <c r="B29" s="100"/>
      <c r="C29" s="5" t="s">
        <v>33</v>
      </c>
      <c r="D29" s="13">
        <v>2028.91</v>
      </c>
      <c r="E29" s="13">
        <v>1126.38</v>
      </c>
      <c r="F29" s="122"/>
    </row>
    <row r="30" spans="2:6" s="3" customFormat="1" ht="15">
      <c r="B30" s="100"/>
      <c r="C30" s="5" t="s">
        <v>105</v>
      </c>
      <c r="D30" s="13">
        <v>0</v>
      </c>
      <c r="E30" s="13">
        <v>0</v>
      </c>
      <c r="F30" s="122"/>
    </row>
    <row r="31" spans="2:6" s="3" customFormat="1" ht="15">
      <c r="B31" s="100"/>
      <c r="C31" s="23" t="s">
        <v>34</v>
      </c>
      <c r="D31" s="13">
        <v>0</v>
      </c>
      <c r="E31" s="13">
        <v>0</v>
      </c>
      <c r="F31" s="122"/>
    </row>
    <row r="32" spans="2:6" s="3" customFormat="1" ht="15">
      <c r="B32" s="100"/>
      <c r="C32" s="23" t="s">
        <v>101</v>
      </c>
      <c r="D32" s="13">
        <v>3722.62</v>
      </c>
      <c r="E32" s="13">
        <v>2655.42</v>
      </c>
      <c r="F32" s="122"/>
    </row>
    <row r="33" spans="2:6" s="3" customFormat="1" ht="15">
      <c r="B33" s="100"/>
      <c r="C33" s="23" t="s">
        <v>35</v>
      </c>
      <c r="D33" s="13">
        <v>2.64</v>
      </c>
      <c r="E33" s="13">
        <v>2.188</v>
      </c>
      <c r="F33" s="122"/>
    </row>
    <row r="34" spans="2:6" s="3" customFormat="1" ht="15">
      <c r="B34" s="100"/>
      <c r="C34" s="23" t="s">
        <v>69</v>
      </c>
      <c r="D34" s="13">
        <v>24.32</v>
      </c>
      <c r="E34" s="13">
        <v>15.64</v>
      </c>
      <c r="F34" s="122"/>
    </row>
    <row r="35" spans="2:6" s="3" customFormat="1" ht="15">
      <c r="B35" s="100"/>
      <c r="C35" s="23" t="s">
        <v>36</v>
      </c>
      <c r="D35" s="13">
        <v>195.12</v>
      </c>
      <c r="E35" s="13">
        <v>74.55</v>
      </c>
      <c r="F35" s="122"/>
    </row>
    <row r="36" spans="2:6" s="3" customFormat="1" ht="15">
      <c r="B36" s="100"/>
      <c r="C36" s="23" t="s">
        <v>37</v>
      </c>
      <c r="D36" s="13">
        <v>0</v>
      </c>
      <c r="E36" s="13">
        <v>0</v>
      </c>
      <c r="F36" s="122"/>
    </row>
    <row r="37" spans="2:6" s="3" customFormat="1" ht="15">
      <c r="B37" s="100"/>
      <c r="C37" s="5" t="s">
        <v>38</v>
      </c>
      <c r="D37" s="13">
        <v>0</v>
      </c>
      <c r="E37" s="13">
        <v>0</v>
      </c>
      <c r="F37" s="122"/>
    </row>
    <row r="38" spans="2:6" s="3" customFormat="1" ht="15">
      <c r="B38" s="100"/>
      <c r="C38" s="5" t="s">
        <v>100</v>
      </c>
      <c r="D38" s="13">
        <v>0</v>
      </c>
      <c r="E38" s="13">
        <v>0</v>
      </c>
      <c r="F38" s="122"/>
    </row>
    <row r="39" spans="2:6" s="3" customFormat="1" ht="15">
      <c r="B39" s="100"/>
      <c r="C39" s="4" t="s">
        <v>93</v>
      </c>
      <c r="D39" s="95">
        <f>SUM(D29:D38)</f>
        <v>5973.61</v>
      </c>
      <c r="E39" s="95">
        <f>SUM(E29:E38)</f>
        <v>3874.1780000000003</v>
      </c>
      <c r="F39" s="123"/>
    </row>
    <row r="40" spans="2:7" s="3" customFormat="1" ht="18" customHeight="1">
      <c r="B40" s="100"/>
      <c r="C40" s="15" t="s">
        <v>39</v>
      </c>
      <c r="D40" s="24">
        <f>D39+D27</f>
        <v>6443.969999999999</v>
      </c>
      <c r="E40" s="24">
        <f>E39+E27</f>
        <v>4270.948</v>
      </c>
      <c r="F40" s="124"/>
      <c r="G40" s="48"/>
    </row>
    <row r="41" spans="2:6" s="3" customFormat="1" ht="15">
      <c r="B41" s="100" t="s">
        <v>88</v>
      </c>
      <c r="C41" s="4" t="s">
        <v>40</v>
      </c>
      <c r="D41" s="13"/>
      <c r="E41" s="13"/>
      <c r="F41" s="122"/>
    </row>
    <row r="42" spans="2:6" s="3" customFormat="1" ht="15">
      <c r="B42" s="102"/>
      <c r="C42" s="4" t="s">
        <v>41</v>
      </c>
      <c r="D42" s="13"/>
      <c r="E42" s="13"/>
      <c r="F42" s="122"/>
    </row>
    <row r="43" spans="2:6" s="3" customFormat="1" ht="15">
      <c r="B43" s="102">
        <v>1</v>
      </c>
      <c r="C43" s="5" t="s">
        <v>106</v>
      </c>
      <c r="D43" s="13">
        <v>430.02</v>
      </c>
      <c r="E43" s="13">
        <v>430.02</v>
      </c>
      <c r="F43" s="122"/>
    </row>
    <row r="44" spans="2:6" s="3" customFormat="1" ht="15">
      <c r="B44" s="102"/>
      <c r="C44" s="5" t="s">
        <v>42</v>
      </c>
      <c r="D44" s="13">
        <v>555.12</v>
      </c>
      <c r="E44" s="13">
        <v>435.86</v>
      </c>
      <c r="F44" s="122"/>
    </row>
    <row r="45" spans="2:6" s="3" customFormat="1" ht="15">
      <c r="B45" s="102"/>
      <c r="C45" s="4" t="s">
        <v>94</v>
      </c>
      <c r="D45" s="96">
        <f>SUM(D43:D44)</f>
        <v>985.14</v>
      </c>
      <c r="E45" s="96">
        <f>SUM(E43:E44)</f>
        <v>865.88</v>
      </c>
      <c r="F45" s="125"/>
    </row>
    <row r="46" spans="2:6" s="3" customFormat="1" ht="15">
      <c r="B46" s="102">
        <v>2</v>
      </c>
      <c r="C46" s="4" t="s">
        <v>43</v>
      </c>
      <c r="D46" s="13"/>
      <c r="E46" s="13"/>
      <c r="F46" s="122"/>
    </row>
    <row r="47" spans="2:6" s="3" customFormat="1" ht="15">
      <c r="B47" s="102"/>
      <c r="C47" s="4" t="s">
        <v>44</v>
      </c>
      <c r="D47" s="13"/>
      <c r="E47" s="13"/>
      <c r="F47" s="122"/>
    </row>
    <row r="48" spans="2:6" s="3" customFormat="1" ht="15">
      <c r="B48" s="102"/>
      <c r="C48" s="5" t="s">
        <v>45</v>
      </c>
      <c r="D48" s="13"/>
      <c r="E48" s="13"/>
      <c r="F48" s="122"/>
    </row>
    <row r="49" spans="2:6" s="3" customFormat="1" ht="15">
      <c r="B49" s="102"/>
      <c r="C49" s="23" t="s">
        <v>46</v>
      </c>
      <c r="D49" s="13">
        <v>272.86</v>
      </c>
      <c r="E49" s="13">
        <v>138.89</v>
      </c>
      <c r="F49" s="122"/>
    </row>
    <row r="50" spans="2:6" s="3" customFormat="1" ht="15">
      <c r="B50" s="102"/>
      <c r="C50" s="23" t="s">
        <v>107</v>
      </c>
      <c r="D50" s="13">
        <v>0</v>
      </c>
      <c r="E50" s="13">
        <v>0</v>
      </c>
      <c r="F50" s="122"/>
    </row>
    <row r="51" spans="2:6" s="3" customFormat="1" ht="29.25">
      <c r="B51" s="102"/>
      <c r="C51" s="23" t="s">
        <v>128</v>
      </c>
      <c r="D51" s="13">
        <v>0</v>
      </c>
      <c r="E51" s="13">
        <v>0</v>
      </c>
      <c r="F51" s="122"/>
    </row>
    <row r="52" spans="2:6" s="3" customFormat="1" ht="15">
      <c r="B52" s="102"/>
      <c r="C52" s="5" t="s">
        <v>47</v>
      </c>
      <c r="D52" s="13">
        <v>0</v>
      </c>
      <c r="E52" s="13">
        <v>0</v>
      </c>
      <c r="F52" s="122"/>
    </row>
    <row r="53" spans="2:6" s="3" customFormat="1" ht="15">
      <c r="B53" s="102"/>
      <c r="C53" s="5" t="s">
        <v>108</v>
      </c>
      <c r="D53" s="13">
        <v>50.82</v>
      </c>
      <c r="E53" s="13">
        <v>51.61</v>
      </c>
      <c r="F53" s="122"/>
    </row>
    <row r="54" spans="2:6" s="3" customFormat="1" ht="15">
      <c r="B54" s="102"/>
      <c r="C54" s="5" t="s">
        <v>109</v>
      </c>
      <c r="D54" s="13"/>
      <c r="E54" s="13">
        <v>60.85</v>
      </c>
      <c r="F54" s="122"/>
    </row>
    <row r="55" spans="2:6" s="3" customFormat="1" ht="15">
      <c r="B55" s="102"/>
      <c r="C55" s="4" t="s">
        <v>95</v>
      </c>
      <c r="D55" s="95">
        <f>SUM(D49:D54)</f>
        <v>323.68</v>
      </c>
      <c r="E55" s="95">
        <f>SUM(E49:E54)</f>
        <v>251.35</v>
      </c>
      <c r="F55" s="123"/>
    </row>
    <row r="56" spans="2:6" s="3" customFormat="1" ht="15">
      <c r="B56" s="102"/>
      <c r="C56" s="4" t="s">
        <v>127</v>
      </c>
      <c r="D56" s="13"/>
      <c r="E56" s="13"/>
      <c r="F56" s="122"/>
    </row>
    <row r="57" spans="2:6" s="3" customFormat="1" ht="15">
      <c r="B57" s="102"/>
      <c r="C57" s="5" t="s">
        <v>45</v>
      </c>
      <c r="D57" s="13"/>
      <c r="E57" s="13"/>
      <c r="F57" s="122"/>
    </row>
    <row r="58" spans="2:6" s="3" customFormat="1" ht="15">
      <c r="B58" s="102"/>
      <c r="C58" s="23" t="s">
        <v>46</v>
      </c>
      <c r="D58" s="13">
        <v>1602.26</v>
      </c>
      <c r="E58" s="13">
        <v>1695.29</v>
      </c>
      <c r="F58" s="122"/>
    </row>
    <row r="59" spans="2:6" s="3" customFormat="1" ht="15">
      <c r="B59" s="102"/>
      <c r="C59" s="23" t="s">
        <v>107</v>
      </c>
      <c r="D59" s="13">
        <v>3031.09</v>
      </c>
      <c r="E59" s="13">
        <v>1145.69</v>
      </c>
      <c r="F59" s="122"/>
    </row>
    <row r="60" spans="2:6" s="3" customFormat="1" ht="15">
      <c r="B60" s="102"/>
      <c r="C60" s="23" t="s">
        <v>110</v>
      </c>
      <c r="D60" s="13">
        <v>0</v>
      </c>
      <c r="E60" s="13">
        <v>0</v>
      </c>
      <c r="F60" s="122"/>
    </row>
    <row r="61" spans="2:6" s="3" customFormat="1" ht="15" customHeight="1">
      <c r="B61" s="102"/>
      <c r="C61" s="5" t="s">
        <v>126</v>
      </c>
      <c r="D61" s="13">
        <v>443.56</v>
      </c>
      <c r="E61" s="13">
        <v>276.59</v>
      </c>
      <c r="F61" s="122"/>
    </row>
    <row r="62" spans="2:6" s="3" customFormat="1" ht="15">
      <c r="B62" s="102"/>
      <c r="C62" s="5" t="s">
        <v>48</v>
      </c>
      <c r="D62" s="13">
        <v>58.24</v>
      </c>
      <c r="E62" s="13">
        <v>36.15</v>
      </c>
      <c r="F62" s="122"/>
    </row>
    <row r="63" spans="2:6" s="3" customFormat="1" ht="15">
      <c r="B63" s="102"/>
      <c r="C63" s="5" t="s">
        <v>49</v>
      </c>
      <c r="D63" s="13">
        <v>0</v>
      </c>
      <c r="E63" s="13">
        <v>0</v>
      </c>
      <c r="F63" s="122"/>
    </row>
    <row r="64" spans="2:6" s="3" customFormat="1" ht="15">
      <c r="B64" s="102"/>
      <c r="C64" s="4" t="s">
        <v>96</v>
      </c>
      <c r="D64" s="95">
        <f>SUM(D56:D63)</f>
        <v>5135.150000000001</v>
      </c>
      <c r="E64" s="95">
        <f>SUM(E56:E63)</f>
        <v>3153.7200000000003</v>
      </c>
      <c r="F64" s="123"/>
    </row>
    <row r="65" spans="2:7" s="3" customFormat="1" ht="18" customHeight="1">
      <c r="B65" s="102"/>
      <c r="C65" s="15" t="s">
        <v>125</v>
      </c>
      <c r="D65" s="44">
        <f>D64+D55+D45</f>
        <v>6443.970000000001</v>
      </c>
      <c r="E65" s="44">
        <f>E64+E55+E45</f>
        <v>4270.95</v>
      </c>
      <c r="F65" s="126"/>
      <c r="G65" s="126"/>
    </row>
    <row r="66" spans="3:8" ht="15" customHeight="1">
      <c r="C66" s="17"/>
      <c r="D66" s="17"/>
      <c r="E66" s="17"/>
      <c r="F66" s="17"/>
      <c r="G66" s="17"/>
      <c r="H66" s="18"/>
    </row>
    <row r="67" spans="3:6" ht="15" customHeight="1">
      <c r="C67" s="17"/>
      <c r="D67" s="17"/>
      <c r="E67" s="49"/>
      <c r="F67" s="49"/>
    </row>
    <row r="68" spans="3:10" ht="15" customHeight="1">
      <c r="C68" s="132" t="s">
        <v>57</v>
      </c>
      <c r="D68" s="132"/>
      <c r="E68" s="132"/>
      <c r="F68" s="110"/>
      <c r="G68" s="97"/>
      <c r="H68" s="97"/>
      <c r="I68" s="97"/>
      <c r="J68" s="97"/>
    </row>
    <row r="69" spans="3:10" ht="15" customHeight="1">
      <c r="C69" s="14"/>
      <c r="D69" s="14"/>
      <c r="E69" s="19"/>
      <c r="F69" s="19"/>
      <c r="G69" s="19"/>
      <c r="H69" s="19"/>
      <c r="I69" s="19"/>
      <c r="J69" s="18"/>
    </row>
    <row r="70" spans="3:10" ht="15" customHeight="1">
      <c r="C70" s="22" t="s">
        <v>54</v>
      </c>
      <c r="D70" s="22"/>
      <c r="E70" s="19"/>
      <c r="F70" s="19"/>
      <c r="G70" s="19"/>
      <c r="H70" s="19"/>
      <c r="I70" s="19"/>
      <c r="J70" s="18"/>
    </row>
    <row r="71" spans="3:10" ht="15" customHeight="1">
      <c r="C71" s="22" t="s">
        <v>75</v>
      </c>
      <c r="D71" s="22"/>
      <c r="E71" s="22"/>
      <c r="F71" s="22"/>
      <c r="G71" s="22"/>
      <c r="H71" s="22"/>
      <c r="I71" s="22"/>
      <c r="J71" s="18"/>
    </row>
    <row r="72" spans="3:10" ht="15" customHeight="1">
      <c r="C72" s="132" t="s">
        <v>58</v>
      </c>
      <c r="D72" s="132"/>
      <c r="E72" s="132"/>
      <c r="F72" s="110"/>
      <c r="G72" s="97"/>
      <c r="H72" s="97"/>
      <c r="I72" s="97"/>
      <c r="J72" s="97"/>
    </row>
    <row r="73" spans="3:10" ht="15" customHeight="1">
      <c r="C73" s="132" t="s">
        <v>59</v>
      </c>
      <c r="D73" s="132"/>
      <c r="E73" s="132"/>
      <c r="F73" s="110"/>
      <c r="G73" s="97"/>
      <c r="H73" s="97"/>
      <c r="I73" s="97"/>
      <c r="J73" s="97"/>
    </row>
    <row r="74" spans="3:10" ht="15.75">
      <c r="C74" s="132" t="s">
        <v>60</v>
      </c>
      <c r="D74" s="132"/>
      <c r="E74" s="132"/>
      <c r="F74" s="110"/>
      <c r="G74" s="97"/>
      <c r="H74" s="97"/>
      <c r="I74" s="97"/>
      <c r="J74" s="97"/>
    </row>
  </sheetData>
  <sheetProtection/>
  <mergeCells count="20">
    <mergeCell ref="C1:E1"/>
    <mergeCell ref="B2:E2"/>
    <mergeCell ref="B3:E3"/>
    <mergeCell ref="B4:E4"/>
    <mergeCell ref="B5:E5"/>
    <mergeCell ref="B16:C16"/>
    <mergeCell ref="B10:E10"/>
    <mergeCell ref="B11:E11"/>
    <mergeCell ref="B6:E6"/>
    <mergeCell ref="B7:E7"/>
    <mergeCell ref="C72:E72"/>
    <mergeCell ref="C73:E73"/>
    <mergeCell ref="C74:E74"/>
    <mergeCell ref="B8:E8"/>
    <mergeCell ref="B9:E9"/>
    <mergeCell ref="E13:E15"/>
    <mergeCell ref="B12:E12"/>
    <mergeCell ref="B13:C15"/>
    <mergeCell ref="C68:E68"/>
    <mergeCell ref="D13:D15"/>
  </mergeCells>
  <printOptions/>
  <pageMargins left="0.82" right="0.26" top="0.52" bottom="0.31" header="0.26" footer="0.24"/>
  <pageSetup fitToHeight="2"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65"/>
  <sheetViews>
    <sheetView zoomScalePageLayoutView="0" workbookViewId="0" topLeftCell="A64">
      <selection activeCell="A67" sqref="A67"/>
    </sheetView>
  </sheetViews>
  <sheetFormatPr defaultColWidth="9.140625" defaultRowHeight="15"/>
  <cols>
    <col min="1" max="1" width="4.7109375" style="91" customWidth="1"/>
    <col min="2" max="2" width="51.421875" style="0" customWidth="1"/>
    <col min="3" max="3" width="15.28125" style="8" customWidth="1"/>
    <col min="4" max="4" width="14.7109375" style="8" customWidth="1"/>
    <col min="5" max="5" width="12.8515625" style="8" customWidth="1"/>
    <col min="6" max="7" width="13.421875" style="8" customWidth="1"/>
    <col min="8" max="9" width="13.7109375" style="11" customWidth="1"/>
  </cols>
  <sheetData>
    <row r="1" spans="1:9" ht="15">
      <c r="A1" s="155"/>
      <c r="B1" s="155"/>
      <c r="C1" s="155"/>
      <c r="D1" s="155"/>
      <c r="E1" s="155"/>
      <c r="F1" s="155"/>
      <c r="G1" s="155"/>
      <c r="H1" s="155"/>
      <c r="I1" s="54"/>
    </row>
    <row r="2" spans="1:9" ht="20.25" customHeight="1">
      <c r="A2" s="188" t="s">
        <v>61</v>
      </c>
      <c r="B2" s="189"/>
      <c r="C2" s="189"/>
      <c r="D2" s="189"/>
      <c r="E2" s="189"/>
      <c r="F2" s="189"/>
      <c r="G2" s="189"/>
      <c r="H2" s="190"/>
      <c r="I2" s="55"/>
    </row>
    <row r="3" spans="1:9" ht="18">
      <c r="A3" s="191" t="s">
        <v>62</v>
      </c>
      <c r="B3" s="192"/>
      <c r="C3" s="192"/>
      <c r="D3" s="192"/>
      <c r="E3" s="192"/>
      <c r="F3" s="192"/>
      <c r="G3" s="192"/>
      <c r="H3" s="193"/>
      <c r="I3" s="53"/>
    </row>
    <row r="4" spans="1:9" ht="15.75" customHeight="1">
      <c r="A4" s="165" t="s">
        <v>66</v>
      </c>
      <c r="B4" s="166"/>
      <c r="C4" s="166"/>
      <c r="D4" s="166"/>
      <c r="E4" s="166"/>
      <c r="F4" s="166"/>
      <c r="G4" s="166"/>
      <c r="H4" s="167"/>
      <c r="I4" s="52"/>
    </row>
    <row r="5" spans="1:9" ht="15.75" customHeight="1">
      <c r="A5" s="165" t="s">
        <v>86</v>
      </c>
      <c r="B5" s="166"/>
      <c r="C5" s="166"/>
      <c r="D5" s="166"/>
      <c r="E5" s="166"/>
      <c r="F5" s="166"/>
      <c r="G5" s="166"/>
      <c r="H5" s="167"/>
      <c r="I5" s="52"/>
    </row>
    <row r="6" spans="1:9" ht="15.75" customHeight="1">
      <c r="A6" s="165" t="s">
        <v>63</v>
      </c>
      <c r="B6" s="166"/>
      <c r="C6" s="166"/>
      <c r="D6" s="166"/>
      <c r="E6" s="166"/>
      <c r="F6" s="166"/>
      <c r="G6" s="166"/>
      <c r="H6" s="167"/>
      <c r="I6" s="52"/>
    </row>
    <row r="7" spans="1:9" ht="15.75" customHeight="1">
      <c r="A7" s="165" t="s">
        <v>118</v>
      </c>
      <c r="B7" s="166"/>
      <c r="C7" s="166"/>
      <c r="D7" s="166"/>
      <c r="E7" s="166"/>
      <c r="F7" s="166"/>
      <c r="G7" s="166"/>
      <c r="H7" s="167"/>
      <c r="I7" s="52"/>
    </row>
    <row r="8" spans="1:9" ht="15.75" customHeight="1">
      <c r="A8" s="165" t="s">
        <v>64</v>
      </c>
      <c r="B8" s="166"/>
      <c r="C8" s="166"/>
      <c r="D8" s="166"/>
      <c r="E8" s="166"/>
      <c r="F8" s="166"/>
      <c r="G8" s="166"/>
      <c r="H8" s="167"/>
      <c r="I8" s="52"/>
    </row>
    <row r="9" spans="1:9" ht="15.75" customHeight="1">
      <c r="A9" s="165" t="s">
        <v>65</v>
      </c>
      <c r="B9" s="166"/>
      <c r="C9" s="166"/>
      <c r="D9" s="166"/>
      <c r="E9" s="166"/>
      <c r="F9" s="166"/>
      <c r="G9" s="166"/>
      <c r="H9" s="167"/>
      <c r="I9" s="52"/>
    </row>
    <row r="10" spans="1:9" ht="15.75">
      <c r="A10" s="168"/>
      <c r="B10" s="169"/>
      <c r="C10" s="169"/>
      <c r="D10" s="169"/>
      <c r="E10" s="169"/>
      <c r="F10" s="169"/>
      <c r="G10" s="169"/>
      <c r="H10" s="170"/>
      <c r="I10" s="56"/>
    </row>
    <row r="11" spans="1:9" ht="21" customHeight="1">
      <c r="A11" s="194" t="s">
        <v>85</v>
      </c>
      <c r="B11" s="194"/>
      <c r="C11" s="194"/>
      <c r="D11" s="194"/>
      <c r="E11" s="194"/>
      <c r="F11" s="194"/>
      <c r="G11" s="194"/>
      <c r="H11" s="194"/>
      <c r="I11" s="57"/>
    </row>
    <row r="12" spans="1:9" ht="15.75" customHeight="1">
      <c r="A12" s="198" t="s">
        <v>67</v>
      </c>
      <c r="B12" s="198"/>
      <c r="C12" s="198"/>
      <c r="D12" s="198"/>
      <c r="E12" s="198"/>
      <c r="F12" s="198"/>
      <c r="G12" s="198"/>
      <c r="H12" s="198"/>
      <c r="I12" s="58"/>
    </row>
    <row r="13" spans="1:8" ht="19.5" customHeight="1">
      <c r="A13" s="159" t="s">
        <v>0</v>
      </c>
      <c r="B13" s="160"/>
      <c r="C13" s="156" t="s">
        <v>30</v>
      </c>
      <c r="D13" s="157"/>
      <c r="E13" s="158"/>
      <c r="F13" s="62" t="s">
        <v>76</v>
      </c>
      <c r="G13" s="63"/>
      <c r="H13" s="26" t="s">
        <v>77</v>
      </c>
    </row>
    <row r="14" spans="1:8" ht="15">
      <c r="A14" s="161"/>
      <c r="B14" s="162"/>
      <c r="C14" s="7" t="s">
        <v>71</v>
      </c>
      <c r="D14" s="7" t="s">
        <v>68</v>
      </c>
      <c r="E14" s="7" t="s">
        <v>72</v>
      </c>
      <c r="F14" s="7" t="s">
        <v>71</v>
      </c>
      <c r="G14" s="64" t="s">
        <v>72</v>
      </c>
      <c r="H14" s="7" t="s">
        <v>78</v>
      </c>
    </row>
    <row r="15" spans="1:8" ht="15">
      <c r="A15" s="163"/>
      <c r="B15" s="164"/>
      <c r="C15" s="26" t="s">
        <v>32</v>
      </c>
      <c r="D15" s="26" t="s">
        <v>32</v>
      </c>
      <c r="E15" s="26" t="s">
        <v>32</v>
      </c>
      <c r="F15" s="26" t="s">
        <v>32</v>
      </c>
      <c r="G15" s="51" t="s">
        <v>32</v>
      </c>
      <c r="H15" s="26" t="s">
        <v>31</v>
      </c>
    </row>
    <row r="16" spans="1:8" ht="15.75" customHeight="1">
      <c r="A16" s="86" t="s">
        <v>1</v>
      </c>
      <c r="B16" s="28" t="s">
        <v>2</v>
      </c>
      <c r="C16" s="29">
        <f>F16-D16</f>
        <v>2502.66</v>
      </c>
      <c r="D16" s="29">
        <v>1145.07</v>
      </c>
      <c r="E16" s="29">
        <v>2686</v>
      </c>
      <c r="F16" s="29">
        <v>3647.73</v>
      </c>
      <c r="G16" s="65">
        <v>3253.21</v>
      </c>
      <c r="H16" s="29">
        <v>5370.15</v>
      </c>
    </row>
    <row r="17" spans="1:8" ht="15.75" customHeight="1">
      <c r="A17" s="86" t="s">
        <v>3</v>
      </c>
      <c r="B17" s="28" t="s">
        <v>4</v>
      </c>
      <c r="C17" s="29">
        <f>F17-D17</f>
        <v>86.28999999999999</v>
      </c>
      <c r="D17" s="29">
        <v>30.98</v>
      </c>
      <c r="E17" s="29">
        <v>1.6</v>
      </c>
      <c r="F17" s="29">
        <v>117.27</v>
      </c>
      <c r="G17" s="65">
        <v>3.53</v>
      </c>
      <c r="H17" s="29">
        <v>27.13</v>
      </c>
    </row>
    <row r="18" spans="1:8" ht="15.75" customHeight="1">
      <c r="A18" s="85" t="s">
        <v>5</v>
      </c>
      <c r="B18" s="6" t="s">
        <v>6</v>
      </c>
      <c r="C18" s="12">
        <f aca="true" t="shared" si="0" ref="C18:H18">C16+C17</f>
        <v>2588.95</v>
      </c>
      <c r="D18" s="12">
        <f t="shared" si="0"/>
        <v>1176.05</v>
      </c>
      <c r="E18" s="12">
        <f t="shared" si="0"/>
        <v>2687.6</v>
      </c>
      <c r="F18" s="12">
        <f t="shared" si="0"/>
        <v>3765</v>
      </c>
      <c r="G18" s="66">
        <f t="shared" si="0"/>
        <v>3256.7400000000002</v>
      </c>
      <c r="H18" s="12">
        <f t="shared" si="0"/>
        <v>5397.28</v>
      </c>
    </row>
    <row r="19" spans="1:8" ht="15.75" customHeight="1">
      <c r="A19" s="85" t="s">
        <v>7</v>
      </c>
      <c r="B19" s="6" t="s">
        <v>8</v>
      </c>
      <c r="C19" s="10"/>
      <c r="D19" s="10"/>
      <c r="E19" s="10"/>
      <c r="F19" s="10"/>
      <c r="G19" s="67"/>
      <c r="H19" s="10"/>
    </row>
    <row r="20" spans="1:8" ht="15.75" customHeight="1">
      <c r="A20" s="130"/>
      <c r="B20" s="36" t="s">
        <v>9</v>
      </c>
      <c r="C20" s="29">
        <f aca="true" t="shared" si="1" ref="C20:C28">F20-D20</f>
        <v>1626.19</v>
      </c>
      <c r="D20" s="29">
        <v>831.96</v>
      </c>
      <c r="E20" s="29">
        <v>1678.32</v>
      </c>
      <c r="F20" s="29">
        <v>2458.15</v>
      </c>
      <c r="G20" s="65">
        <v>2097.92</v>
      </c>
      <c r="H20" s="29">
        <v>3356.01</v>
      </c>
    </row>
    <row r="21" spans="1:8" ht="15.75" customHeight="1">
      <c r="A21" s="130"/>
      <c r="B21" s="36" t="s">
        <v>10</v>
      </c>
      <c r="C21" s="29">
        <f t="shared" si="1"/>
        <v>0</v>
      </c>
      <c r="D21" s="29">
        <v>0</v>
      </c>
      <c r="E21" s="29">
        <v>0</v>
      </c>
      <c r="F21" s="29">
        <v>0</v>
      </c>
      <c r="G21" s="65">
        <v>0</v>
      </c>
      <c r="H21" s="29">
        <v>0</v>
      </c>
    </row>
    <row r="22" spans="1:8" ht="30" customHeight="1">
      <c r="A22" s="130"/>
      <c r="B22" s="37" t="s">
        <v>70</v>
      </c>
      <c r="C22" s="46">
        <f t="shared" si="1"/>
        <v>-84.0717</v>
      </c>
      <c r="D22" s="30">
        <v>-76.17</v>
      </c>
      <c r="E22" s="30">
        <v>2.61</v>
      </c>
      <c r="F22" s="30">
        <v>-160.2417</v>
      </c>
      <c r="G22" s="68">
        <v>-124.27</v>
      </c>
      <c r="H22" s="30">
        <v>-75.96</v>
      </c>
    </row>
    <row r="23" spans="1:8" ht="18" customHeight="1">
      <c r="A23" s="130"/>
      <c r="B23" s="37" t="s">
        <v>73</v>
      </c>
      <c r="C23" s="29">
        <f t="shared" si="1"/>
        <v>3.35</v>
      </c>
      <c r="D23" s="30">
        <v>2.31</v>
      </c>
      <c r="E23" s="30">
        <v>3.39</v>
      </c>
      <c r="F23" s="30">
        <v>5.66</v>
      </c>
      <c r="G23" s="68">
        <v>5.18</v>
      </c>
      <c r="H23" s="30">
        <v>10.07</v>
      </c>
    </row>
    <row r="24" spans="1:10" ht="18" customHeight="1">
      <c r="A24" s="130"/>
      <c r="B24" s="37" t="s">
        <v>74</v>
      </c>
      <c r="C24" s="29">
        <f t="shared" si="1"/>
        <v>373.34000000000003</v>
      </c>
      <c r="D24" s="30">
        <v>180.36</v>
      </c>
      <c r="E24" s="30">
        <v>329.72</v>
      </c>
      <c r="F24" s="30">
        <v>553.7</v>
      </c>
      <c r="G24" s="69">
        <v>415.84</v>
      </c>
      <c r="H24" s="45">
        <v>675.9</v>
      </c>
      <c r="J24" s="8"/>
    </row>
    <row r="25" spans="1:8" ht="15.75" customHeight="1">
      <c r="A25" s="130"/>
      <c r="B25" s="36" t="s">
        <v>11</v>
      </c>
      <c r="C25" s="29">
        <f t="shared" si="1"/>
        <v>77.04</v>
      </c>
      <c r="D25" s="29">
        <v>69.36</v>
      </c>
      <c r="E25" s="29">
        <v>61.79</v>
      </c>
      <c r="F25" s="29">
        <v>146.4</v>
      </c>
      <c r="G25" s="65">
        <v>122.16</v>
      </c>
      <c r="H25" s="29">
        <v>258.21</v>
      </c>
    </row>
    <row r="26" spans="1:8" ht="15.75" customHeight="1">
      <c r="A26" s="130"/>
      <c r="B26" s="36" t="s">
        <v>12</v>
      </c>
      <c r="C26" s="29">
        <f t="shared" si="1"/>
        <v>45.410000000000004</v>
      </c>
      <c r="D26" s="29">
        <v>47.6</v>
      </c>
      <c r="E26" s="29">
        <v>38.05</v>
      </c>
      <c r="F26" s="29">
        <v>93.01</v>
      </c>
      <c r="G26" s="65">
        <v>78.01</v>
      </c>
      <c r="H26" s="29">
        <v>166.66</v>
      </c>
    </row>
    <row r="27" spans="1:8" ht="15.75" customHeight="1">
      <c r="A27" s="130"/>
      <c r="B27" s="36" t="s">
        <v>13</v>
      </c>
      <c r="C27" s="29">
        <f t="shared" si="1"/>
        <v>9.090000000000002</v>
      </c>
      <c r="D27" s="29">
        <v>8.67</v>
      </c>
      <c r="E27" s="29">
        <v>7.83</v>
      </c>
      <c r="F27" s="29">
        <v>17.76</v>
      </c>
      <c r="G27" s="65">
        <v>15.5</v>
      </c>
      <c r="H27" s="29">
        <v>31.17</v>
      </c>
    </row>
    <row r="28" spans="1:8" ht="15.75" customHeight="1">
      <c r="A28" s="130"/>
      <c r="B28" s="36" t="s">
        <v>14</v>
      </c>
      <c r="C28" s="29">
        <f t="shared" si="1"/>
        <v>311.67999999999995</v>
      </c>
      <c r="D28" s="29">
        <f>164.48-2.31</f>
        <v>162.17</v>
      </c>
      <c r="E28" s="29">
        <f>394.33-3.39</f>
        <v>390.94</v>
      </c>
      <c r="F28" s="29">
        <f>479.51-5.66</f>
        <v>473.84999999999997</v>
      </c>
      <c r="G28" s="65">
        <f>548.77-5.18</f>
        <v>543.59</v>
      </c>
      <c r="H28" s="29">
        <f>869.99-10.07</f>
        <v>859.92</v>
      </c>
    </row>
    <row r="29" spans="1:8" ht="15.75" customHeight="1">
      <c r="A29" s="131"/>
      <c r="B29" s="43" t="s">
        <v>15</v>
      </c>
      <c r="C29" s="12">
        <f aca="true" t="shared" si="2" ref="C29:H29">SUM(C19:C28)</f>
        <v>2362.0283</v>
      </c>
      <c r="D29" s="9">
        <f t="shared" si="2"/>
        <v>1226.2600000000002</v>
      </c>
      <c r="E29" s="9">
        <f t="shared" si="2"/>
        <v>2512.65</v>
      </c>
      <c r="F29" s="12">
        <f t="shared" si="2"/>
        <v>3588.2883</v>
      </c>
      <c r="G29" s="50">
        <f t="shared" si="2"/>
        <v>3153.9300000000003</v>
      </c>
      <c r="H29" s="12">
        <f t="shared" si="2"/>
        <v>5281.9800000000005</v>
      </c>
    </row>
    <row r="30" spans="1:10" ht="30" customHeight="1">
      <c r="A30" s="85" t="s">
        <v>16</v>
      </c>
      <c r="B30" s="25" t="s">
        <v>52</v>
      </c>
      <c r="C30" s="33">
        <f aca="true" t="shared" si="3" ref="C30:H30">C18-C29</f>
        <v>226.92169999999987</v>
      </c>
      <c r="D30" s="33">
        <f t="shared" si="3"/>
        <v>-50.210000000000264</v>
      </c>
      <c r="E30" s="33">
        <f t="shared" si="3"/>
        <v>174.94999999999982</v>
      </c>
      <c r="F30" s="33">
        <f t="shared" si="3"/>
        <v>176.71169999999984</v>
      </c>
      <c r="G30" s="70">
        <f t="shared" si="3"/>
        <v>102.80999999999995</v>
      </c>
      <c r="H30" s="34">
        <f t="shared" si="3"/>
        <v>115.29999999999927</v>
      </c>
      <c r="J30" s="47"/>
    </row>
    <row r="31" spans="1:8" ht="19.5" customHeight="1">
      <c r="A31" s="86" t="s">
        <v>55</v>
      </c>
      <c r="B31" s="31" t="s">
        <v>17</v>
      </c>
      <c r="C31" s="30">
        <v>0</v>
      </c>
      <c r="D31" s="30">
        <v>0</v>
      </c>
      <c r="E31" s="30">
        <v>8</v>
      </c>
      <c r="F31" s="30">
        <v>0</v>
      </c>
      <c r="G31" s="65">
        <v>8</v>
      </c>
      <c r="H31" s="29">
        <v>1.46</v>
      </c>
    </row>
    <row r="32" spans="1:10" ht="19.5" customHeight="1">
      <c r="A32" s="85" t="s">
        <v>50</v>
      </c>
      <c r="B32" s="74" t="s">
        <v>119</v>
      </c>
      <c r="C32" s="33">
        <f aca="true" t="shared" si="4" ref="C32:H32">C30-C31</f>
        <v>226.92169999999987</v>
      </c>
      <c r="D32" s="33">
        <f t="shared" si="4"/>
        <v>-50.210000000000264</v>
      </c>
      <c r="E32" s="33">
        <f t="shared" si="4"/>
        <v>166.94999999999982</v>
      </c>
      <c r="F32" s="33">
        <f t="shared" si="4"/>
        <v>176.71169999999984</v>
      </c>
      <c r="G32" s="71">
        <f t="shared" si="4"/>
        <v>94.80999999999995</v>
      </c>
      <c r="H32" s="38">
        <f t="shared" si="4"/>
        <v>113.83999999999928</v>
      </c>
      <c r="J32" s="39"/>
    </row>
    <row r="33" spans="1:10" ht="19.5" customHeight="1">
      <c r="A33" s="86" t="s">
        <v>51</v>
      </c>
      <c r="B33" s="74" t="s">
        <v>79</v>
      </c>
      <c r="C33" s="30">
        <v>0</v>
      </c>
      <c r="D33" s="30">
        <v>0</v>
      </c>
      <c r="E33" s="30">
        <v>0</v>
      </c>
      <c r="F33" s="30">
        <v>0</v>
      </c>
      <c r="G33" s="30">
        <v>0</v>
      </c>
      <c r="H33" s="30">
        <v>0</v>
      </c>
      <c r="J33" s="39"/>
    </row>
    <row r="34" spans="1:10" ht="22.5" customHeight="1">
      <c r="A34" s="86" t="s">
        <v>18</v>
      </c>
      <c r="B34" s="74" t="s">
        <v>80</v>
      </c>
      <c r="C34" s="33">
        <f aca="true" t="shared" si="5" ref="C34:H34">C32-C33</f>
        <v>226.92169999999987</v>
      </c>
      <c r="D34" s="33">
        <f t="shared" si="5"/>
        <v>-50.210000000000264</v>
      </c>
      <c r="E34" s="33">
        <f t="shared" si="5"/>
        <v>166.94999999999982</v>
      </c>
      <c r="F34" s="33">
        <f t="shared" si="5"/>
        <v>176.71169999999984</v>
      </c>
      <c r="G34" s="33">
        <f t="shared" si="5"/>
        <v>94.80999999999995</v>
      </c>
      <c r="H34" s="33">
        <f t="shared" si="5"/>
        <v>113.83999999999928</v>
      </c>
      <c r="J34" s="39"/>
    </row>
    <row r="35" spans="1:10" s="81" customFormat="1" ht="15.75" customHeight="1">
      <c r="A35" s="86" t="s">
        <v>19</v>
      </c>
      <c r="B35" s="75" t="s">
        <v>20</v>
      </c>
      <c r="C35" s="76"/>
      <c r="D35" s="77"/>
      <c r="E35" s="77"/>
      <c r="F35" s="77"/>
      <c r="G35" s="78"/>
      <c r="H35" s="77"/>
      <c r="I35" s="79"/>
      <c r="J35" s="80"/>
    </row>
    <row r="36" spans="1:10" ht="15.75" customHeight="1">
      <c r="A36" s="86"/>
      <c r="B36" s="28" t="s">
        <v>21</v>
      </c>
      <c r="C36" s="29">
        <v>58.24</v>
      </c>
      <c r="D36" s="40">
        <v>0</v>
      </c>
      <c r="E36" s="40">
        <v>0</v>
      </c>
      <c r="F36" s="29">
        <v>58.24</v>
      </c>
      <c r="G36" s="72">
        <v>0</v>
      </c>
      <c r="H36" s="40">
        <v>38.35</v>
      </c>
      <c r="J36" s="41"/>
    </row>
    <row r="37" spans="1:10" ht="15.75" customHeight="1">
      <c r="A37" s="86"/>
      <c r="B37" s="28" t="s">
        <v>22</v>
      </c>
      <c r="C37" s="42">
        <v>-0.79</v>
      </c>
      <c r="D37" s="42">
        <v>0</v>
      </c>
      <c r="E37" s="40">
        <v>0</v>
      </c>
      <c r="F37" s="42">
        <v>-0.79</v>
      </c>
      <c r="G37" s="73">
        <v>0</v>
      </c>
      <c r="H37" s="42">
        <v>-0.26</v>
      </c>
      <c r="J37" s="39"/>
    </row>
    <row r="38" spans="1:10" s="81" customFormat="1" ht="25.5" customHeight="1">
      <c r="A38" s="92" t="s">
        <v>23</v>
      </c>
      <c r="B38" s="82" t="s">
        <v>81</v>
      </c>
      <c r="C38" s="83">
        <f aca="true" t="shared" si="6" ref="C38:H38">C34-C36-C37</f>
        <v>169.47169999999986</v>
      </c>
      <c r="D38" s="83">
        <f t="shared" si="6"/>
        <v>-50.210000000000264</v>
      </c>
      <c r="E38" s="83">
        <f t="shared" si="6"/>
        <v>166.94999999999982</v>
      </c>
      <c r="F38" s="83">
        <f t="shared" si="6"/>
        <v>119.26169999999983</v>
      </c>
      <c r="G38" s="83">
        <f t="shared" si="6"/>
        <v>94.80999999999995</v>
      </c>
      <c r="H38" s="83">
        <f t="shared" si="6"/>
        <v>75.74999999999928</v>
      </c>
      <c r="I38" s="79"/>
      <c r="J38" s="80"/>
    </row>
    <row r="39" spans="1:10" ht="15.75" customHeight="1">
      <c r="A39" s="85" t="s">
        <v>24</v>
      </c>
      <c r="B39" s="6" t="s">
        <v>82</v>
      </c>
      <c r="C39" s="93">
        <v>1.22</v>
      </c>
      <c r="D39" s="93">
        <v>0.71</v>
      </c>
      <c r="E39" s="115">
        <v>-0.04</v>
      </c>
      <c r="F39" s="93">
        <v>1.93</v>
      </c>
      <c r="G39" s="115">
        <v>-7.47</v>
      </c>
      <c r="H39" s="93">
        <v>2.7</v>
      </c>
      <c r="J39" s="39"/>
    </row>
    <row r="40" spans="1:8" ht="60.75" customHeight="1">
      <c r="A40" s="92" t="s">
        <v>25</v>
      </c>
      <c r="B40" s="84" t="s">
        <v>122</v>
      </c>
      <c r="C40" s="35">
        <f aca="true" t="shared" si="7" ref="C40:H40">C38+C39</f>
        <v>170.69169999999986</v>
      </c>
      <c r="D40" s="35">
        <f t="shared" si="7"/>
        <v>-49.50000000000026</v>
      </c>
      <c r="E40" s="35">
        <f t="shared" si="7"/>
        <v>166.90999999999983</v>
      </c>
      <c r="F40" s="35">
        <f t="shared" si="7"/>
        <v>121.19169999999984</v>
      </c>
      <c r="G40" s="35">
        <f t="shared" si="7"/>
        <v>87.33999999999995</v>
      </c>
      <c r="H40" s="35">
        <f t="shared" si="7"/>
        <v>78.44999999999928</v>
      </c>
    </row>
    <row r="41" spans="1:8" ht="40.5" customHeight="1">
      <c r="A41" s="92" t="s">
        <v>26</v>
      </c>
      <c r="B41" s="74" t="s">
        <v>83</v>
      </c>
      <c r="C41" s="10">
        <v>430.02</v>
      </c>
      <c r="D41" s="10">
        <v>430.02</v>
      </c>
      <c r="E41" s="10">
        <v>430.02</v>
      </c>
      <c r="F41" s="10">
        <v>430.02</v>
      </c>
      <c r="G41" s="67">
        <v>430.02</v>
      </c>
      <c r="H41" s="10">
        <v>430.02</v>
      </c>
    </row>
    <row r="42" spans="1:8" ht="30" customHeight="1">
      <c r="A42" s="129" t="s">
        <v>27</v>
      </c>
      <c r="B42" s="6" t="s">
        <v>123</v>
      </c>
      <c r="C42" s="10"/>
      <c r="D42" s="10"/>
      <c r="E42" s="10"/>
      <c r="F42" s="10"/>
      <c r="G42" s="67"/>
      <c r="H42" s="10">
        <v>435.86</v>
      </c>
    </row>
    <row r="43" spans="1:8" ht="32.25" customHeight="1">
      <c r="A43" s="129" t="s">
        <v>139</v>
      </c>
      <c r="B43" s="74" t="s">
        <v>84</v>
      </c>
      <c r="C43" s="10"/>
      <c r="D43" s="10"/>
      <c r="E43" s="10"/>
      <c r="F43" s="10"/>
      <c r="G43" s="67"/>
      <c r="H43" s="10"/>
    </row>
    <row r="44" spans="1:8" ht="15.75" customHeight="1">
      <c r="A44" s="87"/>
      <c r="B44" s="28" t="s">
        <v>28</v>
      </c>
      <c r="C44" s="32">
        <f>C40/C41*10</f>
        <v>3.9693897958234468</v>
      </c>
      <c r="D44" s="32">
        <v>0</v>
      </c>
      <c r="E44" s="32">
        <f>E40/E41*10</f>
        <v>3.8814473745407154</v>
      </c>
      <c r="F44" s="32">
        <f>F40/F41*10</f>
        <v>2.8182805450909227</v>
      </c>
      <c r="G44" s="32">
        <f>G40/G41*10</f>
        <v>2.031068322403608</v>
      </c>
      <c r="H44" s="32">
        <f>H40/H41*10</f>
        <v>1.8243337519184988</v>
      </c>
    </row>
    <row r="45" spans="1:8" ht="15.75" customHeight="1">
      <c r="A45" s="27"/>
      <c r="B45" s="28" t="s">
        <v>29</v>
      </c>
      <c r="C45" s="32">
        <f aca="true" t="shared" si="8" ref="C45:H45">C44</f>
        <v>3.9693897958234468</v>
      </c>
      <c r="D45" s="32">
        <f t="shared" si="8"/>
        <v>0</v>
      </c>
      <c r="E45" s="32">
        <f t="shared" si="8"/>
        <v>3.8814473745407154</v>
      </c>
      <c r="F45" s="32">
        <f t="shared" si="8"/>
        <v>2.8182805450909227</v>
      </c>
      <c r="G45" s="32">
        <f t="shared" si="8"/>
        <v>2.031068322403608</v>
      </c>
      <c r="H45" s="32">
        <f t="shared" si="8"/>
        <v>1.8243337519184988</v>
      </c>
    </row>
    <row r="46" spans="1:9" ht="64.5" customHeight="1">
      <c r="A46" s="176" t="s">
        <v>120</v>
      </c>
      <c r="B46" s="176"/>
      <c r="C46" s="176"/>
      <c r="D46" s="176"/>
      <c r="E46" s="176"/>
      <c r="F46" s="176"/>
      <c r="G46" s="176"/>
      <c r="H46" s="176"/>
      <c r="I46" s="59"/>
    </row>
    <row r="47" spans="1:9" ht="15.75">
      <c r="A47" s="177" t="s">
        <v>53</v>
      </c>
      <c r="B47" s="177"/>
      <c r="C47" s="177"/>
      <c r="D47" s="177"/>
      <c r="E47" s="177"/>
      <c r="F47" s="177"/>
      <c r="G47" s="177"/>
      <c r="H47" s="177"/>
      <c r="I47" s="60"/>
    </row>
    <row r="48" spans="1:9" ht="15.75" customHeight="1">
      <c r="A48" s="178">
        <v>1</v>
      </c>
      <c r="B48" s="179" t="s">
        <v>111</v>
      </c>
      <c r="C48" s="180"/>
      <c r="D48" s="180"/>
      <c r="E48" s="180"/>
      <c r="F48" s="180"/>
      <c r="G48" s="180"/>
      <c r="H48" s="181"/>
      <c r="I48" s="61"/>
    </row>
    <row r="49" spans="1:9" ht="27.75" customHeight="1">
      <c r="A49" s="178"/>
      <c r="B49" s="182"/>
      <c r="C49" s="183"/>
      <c r="D49" s="183"/>
      <c r="E49" s="183"/>
      <c r="F49" s="183"/>
      <c r="G49" s="183"/>
      <c r="H49" s="184"/>
      <c r="I49" s="61"/>
    </row>
    <row r="50" spans="1:9" ht="83.25" customHeight="1">
      <c r="A50" s="109">
        <v>2</v>
      </c>
      <c r="B50" s="172" t="s">
        <v>140</v>
      </c>
      <c r="C50" s="173"/>
      <c r="D50" s="173"/>
      <c r="E50" s="173"/>
      <c r="F50" s="173"/>
      <c r="G50" s="173"/>
      <c r="H50" s="174"/>
      <c r="I50" s="61"/>
    </row>
    <row r="51" spans="1:9" ht="71.25" customHeight="1">
      <c r="A51" s="109">
        <v>3</v>
      </c>
      <c r="B51" s="172" t="s">
        <v>141</v>
      </c>
      <c r="C51" s="173"/>
      <c r="D51" s="173"/>
      <c r="E51" s="173"/>
      <c r="F51" s="173"/>
      <c r="G51" s="173"/>
      <c r="H51" s="174"/>
      <c r="I51" s="60"/>
    </row>
    <row r="52" spans="1:9" ht="42.75" customHeight="1">
      <c r="A52" s="109">
        <v>4</v>
      </c>
      <c r="B52" s="195" t="s">
        <v>121</v>
      </c>
      <c r="C52" s="196"/>
      <c r="D52" s="196"/>
      <c r="E52" s="196"/>
      <c r="F52" s="196"/>
      <c r="G52" s="196"/>
      <c r="H52" s="197"/>
      <c r="I52" s="60"/>
    </row>
    <row r="53" spans="1:9" ht="63.75" customHeight="1">
      <c r="A53" s="185"/>
      <c r="B53" s="104" t="s">
        <v>112</v>
      </c>
      <c r="C53" s="108" t="s">
        <v>113</v>
      </c>
      <c r="D53" s="108" t="s">
        <v>114</v>
      </c>
      <c r="E53" s="60"/>
      <c r="F53" s="60"/>
      <c r="G53" s="60"/>
      <c r="H53" s="105"/>
      <c r="I53" s="60"/>
    </row>
    <row r="54" spans="1:9" ht="38.25" customHeight="1">
      <c r="A54" s="186"/>
      <c r="B54" s="103" t="s">
        <v>115</v>
      </c>
      <c r="C54" s="128">
        <f>E38</f>
        <v>166.94999999999982</v>
      </c>
      <c r="D54" s="128">
        <f>G38</f>
        <v>94.80999999999995</v>
      </c>
      <c r="E54" s="60"/>
      <c r="F54" s="60"/>
      <c r="G54" s="60"/>
      <c r="H54" s="105"/>
      <c r="I54" s="60"/>
    </row>
    <row r="55" spans="1:9" ht="19.5" customHeight="1">
      <c r="A55" s="186"/>
      <c r="B55" s="103" t="s">
        <v>116</v>
      </c>
      <c r="C55" s="128">
        <f>E39</f>
        <v>-0.04</v>
      </c>
      <c r="D55" s="128">
        <f>G39</f>
        <v>-7.47</v>
      </c>
      <c r="E55" s="60"/>
      <c r="F55" s="60"/>
      <c r="G55" s="60"/>
      <c r="H55" s="105"/>
      <c r="I55" s="60"/>
    </row>
    <row r="56" spans="1:9" ht="33.75" customHeight="1">
      <c r="A56" s="187"/>
      <c r="B56" s="103" t="s">
        <v>117</v>
      </c>
      <c r="C56" s="104">
        <f>C54+C55</f>
        <v>166.90999999999983</v>
      </c>
      <c r="D56" s="104">
        <f>D54+D55</f>
        <v>87.33999999999995</v>
      </c>
      <c r="E56" s="106"/>
      <c r="F56" s="106"/>
      <c r="G56" s="106"/>
      <c r="H56" s="107"/>
      <c r="I56" s="60"/>
    </row>
    <row r="57" spans="1:9" ht="19.5" customHeight="1">
      <c r="A57" s="109">
        <v>5</v>
      </c>
      <c r="B57" s="172" t="s">
        <v>56</v>
      </c>
      <c r="C57" s="173"/>
      <c r="D57" s="173"/>
      <c r="E57" s="173"/>
      <c r="F57" s="173"/>
      <c r="G57" s="173"/>
      <c r="H57" s="174"/>
      <c r="I57" s="60"/>
    </row>
    <row r="58" spans="1:9" ht="19.5" customHeight="1">
      <c r="A58" s="56"/>
      <c r="B58" s="60"/>
      <c r="C58" s="60"/>
      <c r="D58" s="60"/>
      <c r="E58" s="60"/>
      <c r="F58" s="60"/>
      <c r="G58" s="60"/>
      <c r="H58" s="60"/>
      <c r="I58" s="60"/>
    </row>
    <row r="59" spans="1:9" ht="15" customHeight="1">
      <c r="A59" s="88"/>
      <c r="B59" s="17"/>
      <c r="C59" s="17"/>
      <c r="D59" s="171" t="s">
        <v>57</v>
      </c>
      <c r="E59" s="171"/>
      <c r="F59" s="171"/>
      <c r="G59" s="171"/>
      <c r="H59" s="171"/>
      <c r="I59" s="49"/>
    </row>
    <row r="60" spans="1:9" ht="15" customHeight="1">
      <c r="A60" s="89"/>
      <c r="B60" s="14"/>
      <c r="C60" s="14"/>
      <c r="D60" s="19"/>
      <c r="E60" s="19"/>
      <c r="F60" s="19"/>
      <c r="G60" s="19"/>
      <c r="H60" s="18"/>
      <c r="I60" s="18"/>
    </row>
    <row r="61" spans="1:9" ht="15" customHeight="1">
      <c r="A61" s="89"/>
      <c r="B61" s="14"/>
      <c r="C61" s="14"/>
      <c r="D61" s="19"/>
      <c r="E61" s="19"/>
      <c r="F61" s="19"/>
      <c r="G61" s="19"/>
      <c r="H61" s="18"/>
      <c r="I61" s="18"/>
    </row>
    <row r="62" spans="1:9" ht="15" customHeight="1">
      <c r="A62" s="90"/>
      <c r="B62" s="20"/>
      <c r="C62" s="21"/>
      <c r="D62" s="22"/>
      <c r="E62" s="22"/>
      <c r="F62" s="22"/>
      <c r="G62" s="22"/>
      <c r="H62" s="18"/>
      <c r="I62" s="18"/>
    </row>
    <row r="63" spans="1:9" ht="15" customHeight="1">
      <c r="A63" s="90"/>
      <c r="B63" s="20"/>
      <c r="C63" s="21"/>
      <c r="D63" s="171" t="s">
        <v>58</v>
      </c>
      <c r="E63" s="171"/>
      <c r="F63" s="171"/>
      <c r="G63" s="171"/>
      <c r="H63" s="171"/>
      <c r="I63" s="49"/>
    </row>
    <row r="64" spans="1:9" ht="15" customHeight="1">
      <c r="A64" s="175" t="s">
        <v>54</v>
      </c>
      <c r="B64" s="175"/>
      <c r="C64" s="20"/>
      <c r="D64" s="171" t="s">
        <v>59</v>
      </c>
      <c r="E64" s="171"/>
      <c r="F64" s="171"/>
      <c r="G64" s="171"/>
      <c r="H64" s="171"/>
      <c r="I64" s="49"/>
    </row>
    <row r="65" spans="1:9" ht="15" customHeight="1">
      <c r="A65" s="175" t="s">
        <v>75</v>
      </c>
      <c r="B65" s="175"/>
      <c r="C65" s="20"/>
      <c r="D65" s="171" t="s">
        <v>60</v>
      </c>
      <c r="E65" s="171"/>
      <c r="F65" s="171"/>
      <c r="G65" s="171"/>
      <c r="H65" s="171"/>
      <c r="I65" s="49"/>
    </row>
  </sheetData>
  <sheetProtection/>
  <mergeCells count="29">
    <mergeCell ref="A2:H2"/>
    <mergeCell ref="A3:H3"/>
    <mergeCell ref="A11:H11"/>
    <mergeCell ref="A8:H8"/>
    <mergeCell ref="D64:H64"/>
    <mergeCell ref="B50:H50"/>
    <mergeCell ref="B51:H51"/>
    <mergeCell ref="B52:H52"/>
    <mergeCell ref="A7:H7"/>
    <mergeCell ref="A12:H12"/>
    <mergeCell ref="A65:B65"/>
    <mergeCell ref="D65:H65"/>
    <mergeCell ref="A46:H46"/>
    <mergeCell ref="A47:H47"/>
    <mergeCell ref="A48:A49"/>
    <mergeCell ref="B48:H49"/>
    <mergeCell ref="A53:A56"/>
    <mergeCell ref="D63:H63"/>
    <mergeCell ref="A64:B64"/>
    <mergeCell ref="A1:H1"/>
    <mergeCell ref="C13:E13"/>
    <mergeCell ref="A13:B15"/>
    <mergeCell ref="A9:H9"/>
    <mergeCell ref="A10:H10"/>
    <mergeCell ref="D59:H59"/>
    <mergeCell ref="B57:H57"/>
    <mergeCell ref="A4:H4"/>
    <mergeCell ref="A5:H5"/>
    <mergeCell ref="A6:H6"/>
  </mergeCells>
  <printOptions/>
  <pageMargins left="0.22" right="0.19" top="0.61" bottom="0.37" header="0.16" footer="0.24"/>
  <pageSetup fitToHeight="2"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2017-12-13T10:55:22Z</dcterms:modified>
  <cp:category/>
  <cp:version/>
  <cp:contentType/>
  <cp:contentStatus/>
</cp:coreProperties>
</file>